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825" windowHeight="12180" tabRatio="500" activeTab="0"/>
  </bookViews>
  <sheets>
    <sheet name="CHNA_ImplPlan_2020-22" sheetId="1" r:id="rId1"/>
    <sheet name="StakeholdersKEY_Emails" sheetId="2" r:id="rId2"/>
  </sheets>
  <definedNames>
    <definedName name="_xlfn.SINGLE" hidden="1">#NAME?</definedName>
    <definedName name="_xlnm.Print_Area" localSheetId="0">'CHNA_ImplPlan_2020-22'!$A$1:$O$80</definedName>
    <definedName name="_xlnm.Print_Area" localSheetId="1">'StakeholdersKEY_Emails'!$A$1:$D$27</definedName>
    <definedName name="_xlnm.Print_Titles" localSheetId="0">'CHNA_ImplPlan_2020-22'!$1:$3</definedName>
  </definedNames>
  <calcPr fullCalcOnLoad="1"/>
</workbook>
</file>

<file path=xl/sharedStrings.xml><?xml version="1.0" encoding="utf-8"?>
<sst xmlns="http://schemas.openxmlformats.org/spreadsheetml/2006/main" count="379" uniqueCount="270">
  <si>
    <t>Timeframe</t>
  </si>
  <si>
    <t>b</t>
  </si>
  <si>
    <t>c</t>
  </si>
  <si>
    <t>CHNA Health Areas of Need</t>
  </si>
  <si>
    <t>a</t>
  </si>
  <si>
    <t>T</t>
  </si>
  <si>
    <t>"Specific Actions" to Address Community Health Need or "Reasons Why Hospital Will Not" Address Need</t>
  </si>
  <si>
    <t>Identified Partners</t>
  </si>
  <si>
    <t>Identified "Lead"</t>
  </si>
  <si>
    <t>d</t>
  </si>
  <si>
    <t>e</t>
  </si>
  <si>
    <t>f</t>
  </si>
  <si>
    <t>g</t>
  </si>
  <si>
    <t>This health need is not part of hospital mission of critical operations. Will partner with others as appropriate.</t>
  </si>
  <si>
    <t>KEY</t>
  </si>
  <si>
    <t>Name</t>
  </si>
  <si>
    <t xml:space="preserve">CHNA Implementation Plan Tactics - Henry &amp; Benton Counties MO </t>
  </si>
  <si>
    <t>Mental Health School focused (Diagnosis, Treatment, Aftercare) / Suicides</t>
  </si>
  <si>
    <t>Economic Development</t>
  </si>
  <si>
    <t>Drugs (Opioids, Meth, Heroin, Marijuana)</t>
  </si>
  <si>
    <t>Obesity (Nutrition / Exercise) / Food Insecurity</t>
  </si>
  <si>
    <t>Poor Health Insurance (Lack of Coverage)</t>
  </si>
  <si>
    <t>Housing (Safe and Affordable)</t>
  </si>
  <si>
    <t>Research prevalent issues leading to drug abuse by adolescents. Continue to develop meaningful community youth activities which deter them from the research findings.</t>
  </si>
  <si>
    <t>Retain existing psychiatric providers and determine if additional providers should be recruited.</t>
  </si>
  <si>
    <t>Continue to recruit providers to area. Utilize national recruiters to find quality providers.</t>
  </si>
  <si>
    <t>h</t>
  </si>
  <si>
    <t>HCHC</t>
  </si>
  <si>
    <t xml:space="preserve">GVMH    </t>
  </si>
  <si>
    <t>Law Enforcement</t>
  </si>
  <si>
    <t>Providers</t>
  </si>
  <si>
    <t>Compass</t>
  </si>
  <si>
    <t>Pharmacies</t>
  </si>
  <si>
    <t>Kaysinger Basin</t>
  </si>
  <si>
    <t>MO - State</t>
  </si>
  <si>
    <t>Counties</t>
  </si>
  <si>
    <t>Henry &amp; Benton Co, Missouri Stakeholders</t>
  </si>
  <si>
    <t>Schools</t>
  </si>
  <si>
    <t xml:space="preserve">Cities   </t>
  </si>
  <si>
    <t>Contact</t>
  </si>
  <si>
    <t>Golden Valley Memorial Healthcare</t>
  </si>
  <si>
    <t>Craig Thompson, others</t>
  </si>
  <si>
    <t>Compass Health Network (Henry and Benton)</t>
  </si>
  <si>
    <t>Clinton Schools, PSA schools</t>
  </si>
  <si>
    <t>WCCAA</t>
  </si>
  <si>
    <t>Ec Dev</t>
  </si>
  <si>
    <t>Economic Development - Clinton</t>
  </si>
  <si>
    <t>Mark Dawson</t>
  </si>
  <si>
    <t xml:space="preserve">Royal Oaks </t>
  </si>
  <si>
    <t>Royal Oaks Hospital (Compass)</t>
  </si>
  <si>
    <t>Erin Allen, Erica Jenkins, others</t>
  </si>
  <si>
    <t>MU Ext</t>
  </si>
  <si>
    <t>Susan Jones-Hard</t>
  </si>
  <si>
    <t>Peggy Bowles, Kayla Meads, others</t>
  </si>
  <si>
    <t>Henry and Benton County, MO</t>
  </si>
  <si>
    <t>PSA Community Center</t>
  </si>
  <si>
    <t>Clergy</t>
  </si>
  <si>
    <t>State of Missouri</t>
  </si>
  <si>
    <t>Colleges</t>
  </si>
  <si>
    <t>SFCC, UM, CM</t>
  </si>
  <si>
    <t>Harvesters</t>
  </si>
  <si>
    <t>Transportation</t>
  </si>
  <si>
    <t>Clinton, Warsaw</t>
  </si>
  <si>
    <t xml:space="preserve">Chamber (Clinton) / City of Warsaw </t>
  </si>
  <si>
    <t>HCHC / Compass</t>
  </si>
  <si>
    <t>HCHC / MU Ext</t>
  </si>
  <si>
    <t xml:space="preserve">Cities, Kaysinger Basin, GVMH, MU Ext, Clergy, HCHC, Compass, MO,  Providers, Royal Oaks, </t>
  </si>
  <si>
    <t>Henry County Health Center (including WIC)</t>
  </si>
  <si>
    <t xml:space="preserve">Chambers, Cities, Counties, WIC, MO, </t>
  </si>
  <si>
    <t>Chambers</t>
  </si>
  <si>
    <t>Clinton Chamber of Commerce or City of Warsaw</t>
  </si>
  <si>
    <t>WCCAA, HCHC, Counties, Compass, GVMH, Chambers, Harvesters, Kaysinger Basin, MU Ext, Schools, Colleges</t>
  </si>
  <si>
    <t>Fitness Centers</t>
  </si>
  <si>
    <t xml:space="preserve">Monitor prescription drug abuse. Support PSA providers in discouraging prescription drug abuse. Create an alert system between providers and pharmacies for drug abuse. </t>
  </si>
  <si>
    <t>Continue to research current transportation resources and gaps. Expand search to non-motorized transportation options.</t>
  </si>
  <si>
    <t>Continue to improve access to suboxone treatment services.</t>
  </si>
  <si>
    <t>Target infill development of existing infrastructures to encourage affordable home ownership.</t>
  </si>
  <si>
    <t>Continue the "Commit to Fit" community-wide fitness challenge initiative focusing on fitness, nutrition and physical activity.</t>
  </si>
  <si>
    <t>Continue to offer and promote the Clinton Chamber's "group plan options."</t>
  </si>
  <si>
    <t>i</t>
  </si>
  <si>
    <t>o</t>
  </si>
  <si>
    <t>j</t>
  </si>
  <si>
    <t>k</t>
  </si>
  <si>
    <t>l</t>
  </si>
  <si>
    <t>m</t>
  </si>
  <si>
    <t>n</t>
  </si>
  <si>
    <t>Explore and create a Habitat for Humanity-type process in Henry and Benton county area.</t>
  </si>
  <si>
    <t xml:space="preserve">Total Annual Contributions  </t>
  </si>
  <si>
    <t xml:space="preserve">Continue to report PSA business retention and expansion data. Complete compliance checks for area businesses. </t>
  </si>
  <si>
    <t>Continue to develop pain management programs. Meet with partners to assess the current needs and initiatives. Continue to educate providers on alternative pain control resources.</t>
  </si>
  <si>
    <t>Continue the wellness incentive for GVMH, HCHC and Compass employees and launch "staff health" challenge. Continue to offer healthy food options on campus.</t>
  </si>
  <si>
    <t>Encourage participation to attend monthly meetings (MissouriCIT.com).</t>
  </si>
  <si>
    <t>Lack of Inpatient Psychiatric beds</t>
  </si>
  <si>
    <t>Develop support for local food bank and/or other food giveaway options.</t>
  </si>
  <si>
    <t>4H Clubs</t>
  </si>
  <si>
    <t>Continue and encourage other schools to provide healthier options in school vending machines.</t>
  </si>
  <si>
    <t>Samaritan Center</t>
  </si>
  <si>
    <t>Samaritan Center - Clinton</t>
  </si>
  <si>
    <t>WCCAA, Harvesters, GVMH, Schools, Colleges, Cities, Counties, Clergy, Chambers, Kaysinger Basin, WIC, Fitness Centers, Compass, 4H Clubs, Samaritan Center</t>
  </si>
  <si>
    <t>01/01/20 - 12/31/20</t>
  </si>
  <si>
    <t>01/01/20 -11/17/20</t>
  </si>
  <si>
    <t>TOTAL</t>
  </si>
  <si>
    <t>GVMH Funding</t>
  </si>
  <si>
    <t>HCHC Funding</t>
  </si>
  <si>
    <t>Email</t>
  </si>
  <si>
    <t>joneshards@missouri.edu</t>
  </si>
  <si>
    <t xml:space="preserve">mark@clintonmo.com </t>
  </si>
  <si>
    <t>ejenkins@compasshn.org</t>
  </si>
  <si>
    <t>Tammy Woirhaye - SFCC</t>
  </si>
  <si>
    <t>twoirhaye@sfccmo.edu</t>
  </si>
  <si>
    <t>Sheila Barkwell</t>
  </si>
  <si>
    <t>director@clintonsamaritancenter.com</t>
  </si>
  <si>
    <t>Donni Kuck, Saundra Overton, others</t>
  </si>
  <si>
    <t>kklass@wcmcaa.org; lschreck@wcmcaa.org; pcantrell@newgrowthmo.org; Kast@wcmcaa.org</t>
  </si>
  <si>
    <t>thoward@clintoncardinals.org; spitts@clintoncardinals.org; mhenzlik@clintoncardinals.org; alawson@clintoncardinals.org; jamccoy@clintoncardinals.org; mhix@clintoncardinals.org</t>
  </si>
  <si>
    <t>dkuck@compasshn.org; soverton@compasshn.org</t>
  </si>
  <si>
    <t>sgarman@kaysinger.com</t>
  </si>
  <si>
    <t>Henry County 4-H Council officers: Co-Presidents -- Brendon Engeman and Jessalyn Caple (MU Ext- Susan Jones-Hard)</t>
  </si>
  <si>
    <t>West Central Missouri Community Action Agency</t>
  </si>
  <si>
    <t>cthompson@gvmh.org</t>
  </si>
  <si>
    <t>cmaggi@cityofclintonmo.com; randy.pogue@welcometowarsaw.com</t>
  </si>
  <si>
    <t>mark@clintonmo.com; debby@clintonmo.com; warsawchamber@outlook.com</t>
  </si>
  <si>
    <t>office@clintonumc.net</t>
  </si>
  <si>
    <t>Clinton UMC</t>
  </si>
  <si>
    <t>The Samaritan Center email</t>
  </si>
  <si>
    <t>City of Clinton Funding</t>
  </si>
  <si>
    <t>**City: Police time</t>
  </si>
  <si>
    <t>**25% of City budget</t>
  </si>
  <si>
    <t>**50% of City budget</t>
  </si>
  <si>
    <t>**City program</t>
  </si>
  <si>
    <t>**City MODOT grant</t>
  </si>
  <si>
    <t>Schools Funding</t>
  </si>
  <si>
    <t>**Coalition grants</t>
  </si>
  <si>
    <t xml:space="preserve">Continue to promote Royal Oaks Hospital (54+ beds) in Windsor. Utilize their services within both counties. </t>
  </si>
  <si>
    <t>WCMCAA</t>
  </si>
  <si>
    <t xml:space="preserve">Compass </t>
  </si>
  <si>
    <t xml:space="preserve">Schools  </t>
  </si>
  <si>
    <t>01/01/20 - 12/31/20 ONLY</t>
  </si>
  <si>
    <t>HCHC 2021</t>
  </si>
  <si>
    <t>Chamber (Clinton)</t>
  </si>
  <si>
    <t>Nap Grant</t>
  </si>
  <si>
    <t>peggy.bowles@lpha.mo.gov</t>
  </si>
  <si>
    <t>Chad Nepple - CPD, Rob Hills</t>
  </si>
  <si>
    <t xml:space="preserve">c.nepple@clintonmopd.com; rob170k9@gmail.com </t>
  </si>
  <si>
    <t>Kristina Klass, Linda Schreck, Patty Cantrell - New Growth, Kelly Ast</t>
  </si>
  <si>
    <t>GVMH</t>
  </si>
  <si>
    <t>Schools/ Compass</t>
  </si>
  <si>
    <t>City</t>
  </si>
  <si>
    <t>ALL</t>
  </si>
  <si>
    <t>WCMCAA (2 Co)</t>
  </si>
  <si>
    <t>**Multi-Family Housing Annual Budget - WCMCAA, Henry Co and Benton Co</t>
  </si>
  <si>
    <t>** Annual Dev Budget - WCMCAA, Henry Co</t>
  </si>
  <si>
    <t>NOTES</t>
  </si>
  <si>
    <t>SFCC</t>
  </si>
  <si>
    <t>City / GVMH / SFCC</t>
  </si>
  <si>
    <t>TLF: All Companies in Benton and Henry Counties</t>
  </si>
  <si>
    <t>Compass Funding</t>
  </si>
  <si>
    <t>Other Funding $$</t>
  </si>
  <si>
    <t>01/01/21 - 12/31/21</t>
  </si>
  <si>
    <t>PDMP is being utilized in Henry and Benton County.</t>
  </si>
  <si>
    <t>Completed in 2020</t>
  </si>
  <si>
    <t>Software has been purchased and staff being trained for roll out soon</t>
  </si>
  <si>
    <t xml:space="preserve">Program initiated.  </t>
  </si>
  <si>
    <t>HCHC instituted the Healthy Streets initiative and has an active advisory council working on the goals</t>
  </si>
  <si>
    <r>
      <t xml:space="preserve">Wave #3 2019 CHNA Health Needs Tactics - Year 3 of 3 (Starting 1/1/2022 - 12/31/22)  </t>
    </r>
    <r>
      <rPr>
        <sz val="18"/>
        <color indexed="10"/>
        <rFont val="Arial"/>
        <family val="2"/>
      </rPr>
      <t>**Updated 01/07/2022</t>
    </r>
  </si>
  <si>
    <t>01/01/22 - 12/31/22</t>
  </si>
  <si>
    <t>Complete for 2020, 2021 repeat in 2022</t>
  </si>
  <si>
    <t>01/01/2022 - 12/31/2022</t>
  </si>
  <si>
    <t>Focus on LCSW recruitment and evaluate second mid-level</t>
  </si>
  <si>
    <t>GVMH commitment to the inclusive playground</t>
  </si>
  <si>
    <t>Exceeded commitment.  Will repeat for 2021 and 2022</t>
  </si>
  <si>
    <t>Medicaid Expansion in MO rolled out in 2021.  Enrollment will occur 2022</t>
  </si>
  <si>
    <t>01/01/2022-12/31/2022</t>
  </si>
  <si>
    <t>Expended Grant</t>
  </si>
  <si>
    <t>**City hours;  **Coalition grants.  HCHC provided Anti Vaping education in Henry County Schools.</t>
  </si>
  <si>
    <t>Programs in place at three HC Schools</t>
  </si>
  <si>
    <t>HCHC Board approved three initiatives for HCHC to work on regarding obesity prevention.  Programs are in place and on-going</t>
  </si>
  <si>
    <t xml:space="preserve">One HCHC staff member is certified in providing insurance counseling.  </t>
  </si>
  <si>
    <t>01/01/22 -12/31/22</t>
  </si>
  <si>
    <t>TLF: Warsaw, Cole Camp, Lincoln, Chambers, MU Ext</t>
  </si>
  <si>
    <t>Continue to provide labor information explaining skill level to recruit new businesses in Henry and Benton County. Identify incentives to attract and retain.</t>
  </si>
  <si>
    <t>Continue to utilize HCHC grant funding to set programs up in schools in PSA.</t>
  </si>
  <si>
    <t>Establish relationship with schools to provide education to students and families about health eating strategies.  Encourage healthy after school snacking.</t>
  </si>
  <si>
    <t>Provide education class to public and community in regards to how to properly navigate using health insurance coverage properly.</t>
  </si>
  <si>
    <t>Continue to build community BH education program.  Collaborate with community elementary, middle and high schools to educate students on mental health (de-stigmatize mental health conditions, suicide prevention and social media bullying.)</t>
  </si>
  <si>
    <t>Maintain a community inventory of services to document the availability of mental health resources, including hours of service. Make BH inventory available to the public as needed. Document mental health services by age categories.</t>
  </si>
  <si>
    <t>Continue mental health care support at clinics. Increase depression screenings by PCPs. Add trauma assessment for pediatrics and other MH issues.</t>
  </si>
  <si>
    <t>Investigate grant writing to fund mental health education and services. If available, designate community lead to attain the necessary grant.</t>
  </si>
  <si>
    <t>Partner to improve mental health service "first aid" training for law enforcement, schools and other first responders in the community.</t>
  </si>
  <si>
    <t>Continue suicide prevention training at schools. Develop and sponsor an anti-suicide campaign for local community members. (Schools= $500 per kit each year.)</t>
  </si>
  <si>
    <t>Educate GVMH staff regarding mental health service delivery. Create updated brochures on mental health services. Continue ED tele psych service offerings.</t>
  </si>
  <si>
    <t>Continue to grow school counselors (Compass partnership) in Clinton schools. Expand into Warsaw and Clinton school districts. Recruit for social workers, counselors and MH providers in schools.</t>
  </si>
  <si>
    <t>Continue to have law enforcement/providers complete CIT training (20 hour training).</t>
  </si>
  <si>
    <t>Continue with Compass crisis training on school campuses.</t>
  </si>
  <si>
    <t>Continue to offer and promote the QPR Compass program for community members.</t>
  </si>
  <si>
    <t>Continue with Workforce Ready Community Assessment. Continue the PSA economic development advisory group to lead local efforts and actively recruit new businesses/retain existing businesses in the PSA.</t>
  </si>
  <si>
    <t>Expand PSA economic development efforts to decrease poverty / increase access to health insurance.</t>
  </si>
  <si>
    <t>Encourage local businesses to host job fairs to promote their open positions for all education levels. (No degree, GED, etc.)</t>
  </si>
  <si>
    <t>Continue to promote small business growth by securing grants/endowment funds (banking).</t>
  </si>
  <si>
    <t>Continue to host employable skills training and career fairs with high school/college students. Build a program in partnership with the chamber, hospital, career center, Kaysinger and other PSA businesses.</t>
  </si>
  <si>
    <t>Create county economic dev zone credit/apply for community benefit grant to finance.</t>
  </si>
  <si>
    <t>Continue with the existing business program study with surveying to retain and grow small businesses. Utilize job training funds. Launch this initiative in Benton Co.</t>
  </si>
  <si>
    <t>Provide tobacco/drug/alcohol education to students (i.e. DARE, etc.) and increase school-based programs. Apply for grants. Work with the health education classes.</t>
  </si>
  <si>
    <t>Build recovery support system partners. Create programs to help addicts and their families. Continue to provide counseling and support for drug abusers and their families.  Support local substance abuse counseling.   Educate public on signs of drug abuse and how to approach those needing guidance.</t>
  </si>
  <si>
    <t>Investigate grant writing to fund drug abuse education/counseling. If available, designate community lead to work to attain the necessary grant.</t>
  </si>
  <si>
    <t xml:space="preserve">Promote discarding old prescriptions (prescription take-backs) at local police departments, especially opioids. </t>
  </si>
  <si>
    <t>Continue to promote recovery court in PSA Clinics. Expand this service to Benton County.</t>
  </si>
  <si>
    <t>Expand screening brief intervention referral and treatment (SBIRT). Promote evidence-based interventions.</t>
  </si>
  <si>
    <t>Implement ERE program at GVMH to benefit residents in the PSA.</t>
  </si>
  <si>
    <t>Expand Inpatient adult/geriatric behavioral services.</t>
  </si>
  <si>
    <t>Continue to seek MO grant to help fund the diversion center.</t>
  </si>
  <si>
    <t>Launch crisis intervention training classes to help community members/providers and law enforcement secure their certification.</t>
  </si>
  <si>
    <t>Collaborate with health plans, local cities and other groups focused on fitness, healthy eating and access to fresh fruits and vegetables.</t>
  </si>
  <si>
    <t>Grow and promote community farmer's market. Offer gardening classes. Support “farm to school” program to provide local produce to students.</t>
  </si>
  <si>
    <t>Expand free cooking classes to community. Create and publish healthy low cost recipe book outlining healthy dinners and/or dining with diabetes/food restrictions.</t>
  </si>
  <si>
    <t>Create and promote a community garden where locals can grow their own food to decrease meal costs and increase healthy eating.</t>
  </si>
  <si>
    <t xml:space="preserve">Educate and expand youth physical activity programs. Create after school programs to keep youth active. </t>
  </si>
  <si>
    <t>Continue to promote community health. Create effective media (i.e. print, radio, digital). Continue to provide education to the community through health fairs and educational programs, including various screenings.</t>
  </si>
  <si>
    <t>Expand the community wellness committee's (CWC) initiatives previously established and help implement the strategy.</t>
  </si>
  <si>
    <t>Continue with nutritional education classes (MU Ext), nutrition services (OP GVMH), and IP Compass services.</t>
  </si>
  <si>
    <t>Continue to promote WIC and food stamp programs. Continue with school back-pack program. Expand "No Kid Hungry" initiative in Clinton schools. Expand program into Benton County.</t>
  </si>
  <si>
    <t>Continue with Henry county home program "Building Community for Better Health Access to Healthy Foods" through the Community Coalition. Build "Girls on the Run" program.</t>
  </si>
  <si>
    <t>Expand marketplace enrollment assistance education. Help residents enroll into Medicaid/ACA insurance coverage. Utilize Compass outreach representative to help students sign up for Medicaid.</t>
  </si>
  <si>
    <t xml:space="preserve">Start proactive MO Medicaid pass campaign. Continue to host public meetings to educate community on health reform law's insurance coverage options.  </t>
  </si>
  <si>
    <t>Partnering with surrounding hospitals to advocate for Medicaid expansion. Mobilize hard to reach populations.</t>
  </si>
  <si>
    <t xml:space="preserve">Continue to offer informative meetings at GVMH and sliding scale options at Compass and GVMH. Provide payment assistance programs to persons who have healthcare needs </t>
  </si>
  <si>
    <t>Research federal assistant for health insurance policies for rural health organizations. Investigate Trump community Insurance pools.</t>
  </si>
  <si>
    <t>Create a county housing development plan that would address affordable safe housing for community residents. Complete Henry and Benton county-wide housing study.</t>
  </si>
  <si>
    <t>Develop policies that set standards for rental properties and maintaining housing in PSA. Explore the set up of safe rental inspections. Utilize "Weatherization" with WCMCAA.</t>
  </si>
  <si>
    <t>Investigate grant writing to fund public/safe housing. If available, designate community lead to work to attain the necessary grant.</t>
  </si>
  <si>
    <t>Develop and publish Henry/Benton counties transportation master plan. Track results annually.</t>
  </si>
  <si>
    <t>Communicate to the public what transportation services are available through mass media, online, digital and at businesses in two counties.</t>
  </si>
  <si>
    <t>Explore transportation grants for Henry and Benton county.</t>
  </si>
  <si>
    <t>Continue to utilize OATS, ALS-City, HealthTran, Compass services, Dental Bus and others.</t>
  </si>
  <si>
    <t>GVMH, Law Enforcement, MO, Cities, Counties, Colleges, HCHC, Kaysinger Basin, MU Ext, WCCAA</t>
  </si>
  <si>
    <t>Continue to partner with Kaysinger Basin and understand their initiatives. Help further launch this support in Henry and Benton County.</t>
  </si>
  <si>
    <t>City / Law Enforcement</t>
  </si>
  <si>
    <t>Compass/GVMH</t>
  </si>
  <si>
    <t>GVMH/Compass</t>
  </si>
  <si>
    <t>Law Enforcement/City</t>
  </si>
  <si>
    <t>Schools/MU Ext</t>
  </si>
  <si>
    <t xml:space="preserve">Identify home-based monitoring programs for healthcare service offerings. Encourage local payers to cover the monitoring.  </t>
  </si>
  <si>
    <t>**Clinton Place Dept. time</t>
  </si>
  <si>
    <t xml:space="preserve">Explore WCCAA partners for transitional (step down) housing (MO Dept. of MH). </t>
  </si>
  <si>
    <t>BCBH has continued and Healthy Streets is a subcommittee of this program. GOTR was disbanded due to the high membership fee's by CHART..</t>
  </si>
  <si>
    <t>Compass Schools</t>
  </si>
  <si>
    <t>Compass/Schools</t>
  </si>
  <si>
    <t xml:space="preserve">Law Enforcement (CIT), MO, Providers, Royal Oaks, </t>
  </si>
  <si>
    <t>Compass/HCHC/GVMH</t>
  </si>
  <si>
    <t>Cities of Warsaw/Clinton</t>
  </si>
  <si>
    <t>4H Clubs - local (Henry county through MU Ext.)</t>
  </si>
  <si>
    <t>Ministerial alliance</t>
  </si>
  <si>
    <t>PSA Harvesters (26 county area)</t>
  </si>
  <si>
    <t>7 counties (Bates, Benton, Cedar, Henry, Hickory, St Clair and Vernon) (state initiative) Kaysinger Basin Regional Planning Commission</t>
  </si>
  <si>
    <t>PSA city and counties law enforcement (CIT training), Henry County Sheriff's office - Clinton</t>
  </si>
  <si>
    <t>PSA pharmacies</t>
  </si>
  <si>
    <t>PSA providers of healthcare</t>
  </si>
  <si>
    <t xml:space="preserve">Mark Dawson- Economic Dev Director; Debby VanWinkle- Chamber Director, Clinton; Warsaw Chamber
</t>
  </si>
  <si>
    <t>Clinton - Christina Maggi, Warsaw - Randy Pogue</t>
  </si>
  <si>
    <t>Sheila Barkwell - The Samaritan Center</t>
  </si>
  <si>
    <t>Ex Dir - Sheridan Garman-Neeman, Henry county - Dale Lawler, Benton county - Steve Daleske</t>
  </si>
  <si>
    <t>Teresa Howard (social work), Stacy Pitts, Michelle Henzlik- Clinton Intermediate, Angie Lawson, Jamie McCoy- Clinton HS Counselor, Makenna Hix, Sherri Swope (Principal)</t>
  </si>
  <si>
    <t>MU Ext email</t>
  </si>
  <si>
    <t>Missouri University Extension Office</t>
  </si>
  <si>
    <t>**Please Note: Compass Health Network funding is as follows: 1) Outreach and Enrollment $22,693 split (.5 FTE) for 1a $11,346 and 6a $11,346 plus $22,000;  2) MAT Dr Time $194,610 (.5 FTE) plus $174,364 (.5 FTE) for 3i plus $59,000;  3) Prevention Time $14,941 (.3 FTE) plus $3,249 (.08 FTE) total ($18,190) split by 1e ($4,547), 1f ($4,547), 1m ($4,547) and 3a ($4,547);  4) CMHL total $16,413 (.25 FTE) for 1i; and  5) Mental Health First Aid time $2,291 (.05 FTE) for 1e plus $6,838.</t>
  </si>
  <si>
    <t>Continue with MU ext. youth MH course offerings.</t>
  </si>
  <si>
    <t>**25% of City budget                                     TLF: MO One Start, Eco Dec, SBDC Programs, Referrals, trainings in Clinton - EXTENDED DUE TO COVID</t>
  </si>
  <si>
    <t>Schools, Pharmacies, Providers, Law Enforcement, GVMH, Chambers, Cities, Counties, MO, Schools, Colleges, WCCAA</t>
  </si>
  <si>
    <t>Compass, GVMH, HCHC, MO, Cities, Law Enforcement (CIT), Counties, Schools, Colleges</t>
  </si>
  <si>
    <t>GVMH actively recruiting behavioral health and psych provider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</si>
</sst>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_(&quot;$&quot;* #,##0.000_);_(&quot;$&quot;* \(#,##0.000\);_(&quot;$&quot;* &quot;-&quot;??_);_(@_)"/>
    <numFmt numFmtId="170" formatCode="_(&quot;$&quot;* #,##0.0000_);_(&quot;$&quot;* \(#,##0.0000\);_(&quot;$&quot;* &quot;-&quot;??_);_(@_)"/>
    <numFmt numFmtId="171" formatCode="_(&quot;$&quot;* #,##0.0_);_(&quot;$&quot;* \(#,##0.0\);_(&quot;$&quot;* &quot;-&quot;??_);_(@_)"/>
    <numFmt numFmtId="172" formatCode="_(&quot;$&quot;* #,##0_);_(&quot;$&quot;* \(#,##0\);_(&quot;$&quot;* &quot;-&quot;??_);_(@_)"/>
    <numFmt numFmtId="173" formatCode="_(&quot;$&quot;* #,##0.00000_);_(&quot;$&quot;* \(#,##0.00000\);_(&quot;$&quot;* &quot;-&quot;??_);_(@_)"/>
  </numFmts>
  <fonts count="68">
    <font>
      <sz val="12"/>
      <color theme="1"/>
      <name val="Calibri"/>
      <family val="2"/>
    </font>
    <font>
      <sz val="11"/>
      <color indexed="8"/>
      <name val="Calibri"/>
      <family val="2"/>
    </font>
    <font>
      <sz val="10"/>
      <color indexed="8"/>
      <name val="Arial"/>
      <family val="2"/>
    </font>
    <font>
      <sz val="9"/>
      <color indexed="8"/>
      <name val="Arial"/>
      <family val="2"/>
    </font>
    <font>
      <b/>
      <sz val="10"/>
      <color indexed="8"/>
      <name val="Arial"/>
      <family val="2"/>
    </font>
    <font>
      <b/>
      <sz val="12"/>
      <color indexed="8"/>
      <name val="Arial"/>
      <family val="2"/>
    </font>
    <font>
      <sz val="12"/>
      <color indexed="8"/>
      <name val="Arial"/>
      <family val="2"/>
    </font>
    <font>
      <sz val="11"/>
      <name val="Arial"/>
      <family val="2"/>
    </font>
    <font>
      <b/>
      <sz val="12"/>
      <name val="Arial"/>
      <family val="2"/>
    </font>
    <font>
      <b/>
      <sz val="11"/>
      <color indexed="8"/>
      <name val="Arial"/>
      <family val="2"/>
    </font>
    <font>
      <sz val="18"/>
      <color indexed="8"/>
      <name val="Arial"/>
      <family val="2"/>
    </font>
    <font>
      <sz val="11"/>
      <color indexed="8"/>
      <name val="Arial"/>
      <family val="2"/>
    </font>
    <font>
      <b/>
      <sz val="26"/>
      <color indexed="8"/>
      <name val="Arial"/>
      <family val="2"/>
    </font>
    <font>
      <b/>
      <sz val="11"/>
      <name val="Arial"/>
      <family val="2"/>
    </font>
    <font>
      <sz val="9"/>
      <name val="Arial"/>
      <family val="2"/>
    </font>
    <font>
      <sz val="18"/>
      <color indexed="10"/>
      <name val="Arial"/>
      <family val="2"/>
    </font>
    <font>
      <sz val="14"/>
      <color indexed="8"/>
      <name val="Arial"/>
      <family val="2"/>
    </font>
    <font>
      <sz val="14"/>
      <name val="Arial"/>
      <family val="2"/>
    </font>
    <font>
      <b/>
      <sz val="14"/>
      <color indexed="8"/>
      <name val="Arial"/>
      <family val="2"/>
    </font>
    <font>
      <sz val="10"/>
      <name val="Arial"/>
      <family val="2"/>
    </font>
    <font>
      <b/>
      <sz val="18"/>
      <color indexed="8"/>
      <name val="Arial"/>
      <family val="2"/>
    </font>
    <font>
      <sz val="12"/>
      <name val="Arial"/>
      <family val="2"/>
    </font>
    <font>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2"/>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0"/>
      <color indexed="10"/>
      <name val="Arial"/>
      <family val="2"/>
    </font>
    <font>
      <u val="single"/>
      <sz val="10"/>
      <color indexed="3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rgb="FF000000"/>
      <name val="Arial"/>
      <family val="2"/>
    </font>
    <font>
      <sz val="10"/>
      <color rgb="FFFF0000"/>
      <name val="Arial"/>
      <family val="2"/>
    </font>
    <font>
      <b/>
      <sz val="10"/>
      <color theme="1"/>
      <name val="Arial"/>
      <family val="2"/>
    </font>
    <font>
      <sz val="10"/>
      <color theme="1"/>
      <name val="Arial"/>
      <family val="2"/>
    </font>
    <font>
      <u val="single"/>
      <sz val="10"/>
      <color theme="10"/>
      <name val="Arial"/>
      <family val="2"/>
    </font>
    <font>
      <b/>
      <sz val="10"/>
      <color rgb="FF11111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rgb="FFFFFF99"/>
        <bgColor indexed="64"/>
      </patternFill>
    </fill>
    <fill>
      <patternFill patternType="solid">
        <fgColor theme="2" tint="-0.24997000396251678"/>
        <bgColor indexed="64"/>
      </patternFill>
    </fill>
    <fill>
      <patternFill patternType="solid">
        <fgColor theme="2"/>
        <bgColor indexed="64"/>
      </patternFill>
    </fill>
    <fill>
      <patternFill patternType="solid">
        <fgColor theme="0" tint="-0.1499900072813034"/>
        <bgColor indexed="64"/>
      </patternFill>
    </fill>
    <fill>
      <patternFill patternType="solid">
        <fgColor rgb="FFFFCCFF"/>
        <bgColor indexed="64"/>
      </patternFill>
    </fill>
    <fill>
      <patternFill patternType="solid">
        <fgColor indexed="43"/>
        <bgColor indexed="64"/>
      </patternFill>
    </fill>
    <fill>
      <patternFill patternType="solid">
        <fgColor rgb="FFFFC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8">
    <xf numFmtId="0" fontId="0" fillId="0" borderId="0" xfId="0" applyFont="1" applyAlignment="1">
      <alignment/>
    </xf>
    <xf numFmtId="0" fontId="2" fillId="0" borderId="10" xfId="0" applyFont="1" applyBorder="1" applyAlignment="1">
      <alignment horizontal="center" wrapText="1"/>
    </xf>
    <xf numFmtId="0" fontId="7" fillId="0" borderId="10" xfId="0" applyFont="1" applyBorder="1" applyAlignment="1">
      <alignment horizontal="left" vertical="center" wrapText="1"/>
    </xf>
    <xf numFmtId="0" fontId="7" fillId="33" borderId="10" xfId="0" applyFont="1" applyFill="1" applyBorder="1" applyAlignment="1">
      <alignment horizontal="left" vertical="center" wrapText="1"/>
    </xf>
    <xf numFmtId="0" fontId="8" fillId="34" borderId="10" xfId="0" applyFont="1" applyFill="1" applyBorder="1" applyAlignment="1">
      <alignment horizontal="left" vertical="center" wrapText="1"/>
    </xf>
    <xf numFmtId="0" fontId="62" fillId="35" borderId="10" xfId="0" applyFont="1" applyFill="1" applyBorder="1" applyAlignment="1">
      <alignment horizontal="left" vertical="center" wrapText="1"/>
    </xf>
    <xf numFmtId="0" fontId="6" fillId="0" borderId="10" xfId="0" applyFont="1" applyBorder="1" applyAlignment="1">
      <alignment horizontal="left" wrapText="1"/>
    </xf>
    <xf numFmtId="0" fontId="11" fillId="0" borderId="10" xfId="0" applyFont="1" applyBorder="1" applyAlignment="1">
      <alignment horizontal="left" vertical="center" wrapText="1"/>
    </xf>
    <xf numFmtId="0" fontId="63" fillId="0" borderId="10" xfId="0" applyFont="1" applyBorder="1" applyAlignment="1">
      <alignment horizontal="left" vertical="center" wrapText="1"/>
    </xf>
    <xf numFmtId="0" fontId="63" fillId="33" borderId="10" xfId="0" applyFont="1" applyFill="1" applyBorder="1" applyAlignment="1">
      <alignment horizontal="left" vertical="center" wrapText="1"/>
    </xf>
    <xf numFmtId="0" fontId="7" fillId="0" borderId="0" xfId="0" applyFont="1" applyAlignment="1">
      <alignment horizontal="left" vertical="center" wrapText="1"/>
    </xf>
    <xf numFmtId="0" fontId="7" fillId="0" borderId="10" xfId="0" applyFont="1" applyFill="1" applyBorder="1" applyAlignment="1">
      <alignment horizontal="left" vertical="center" wrapText="1"/>
    </xf>
    <xf numFmtId="0" fontId="4" fillId="0" borderId="0" xfId="0" applyFont="1" applyAlignment="1">
      <alignment vertical="center" wrapText="1"/>
    </xf>
    <xf numFmtId="0" fontId="2" fillId="34" borderId="10" xfId="0" applyFont="1" applyFill="1" applyBorder="1" applyAlignment="1">
      <alignment horizontal="center" wrapText="1"/>
    </xf>
    <xf numFmtId="0" fontId="9" fillId="34" borderId="10" xfId="0" applyFont="1" applyFill="1" applyBorder="1" applyAlignment="1">
      <alignment horizontal="center" vertical="center" wrapText="1"/>
    </xf>
    <xf numFmtId="0" fontId="13" fillId="34" borderId="10" xfId="0" applyFont="1" applyFill="1" applyBorder="1" applyAlignment="1">
      <alignment horizontal="left" vertical="center" wrapText="1"/>
    </xf>
    <xf numFmtId="172" fontId="9" fillId="34" borderId="10" xfId="44"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6" fillId="0" borderId="10" xfId="0" applyFont="1" applyBorder="1" applyAlignment="1">
      <alignment horizontal="center" wrapText="1"/>
    </xf>
    <xf numFmtId="0" fontId="5" fillId="0" borderId="10" xfId="0" applyFont="1" applyBorder="1" applyAlignment="1">
      <alignment horizontal="center" wrapText="1"/>
    </xf>
    <xf numFmtId="0" fontId="4" fillId="0" borderId="10" xfId="0" applyFont="1" applyBorder="1" applyAlignment="1">
      <alignment horizontal="center" wrapText="1"/>
    </xf>
    <xf numFmtId="0" fontId="16" fillId="36" borderId="10" xfId="0" applyFont="1" applyFill="1" applyBorder="1" applyAlignment="1">
      <alignment horizontal="center" wrapText="1"/>
    </xf>
    <xf numFmtId="0" fontId="16" fillId="36" borderId="10" xfId="0" applyFont="1" applyFill="1" applyBorder="1" applyAlignment="1">
      <alignment horizontal="left"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1" fillId="6" borderId="10" xfId="0" applyFont="1" applyFill="1" applyBorder="1" applyAlignment="1">
      <alignment horizontal="center" vertical="center" wrapText="1"/>
    </xf>
    <xf numFmtId="0" fontId="2" fillId="13" borderId="10" xfId="0" applyFont="1" applyFill="1" applyBorder="1" applyAlignment="1">
      <alignment horizontal="center" vertical="center" wrapText="1"/>
    </xf>
    <xf numFmtId="5" fontId="6" fillId="3" borderId="10" xfId="44" applyNumberFormat="1" applyFont="1" applyFill="1" applyBorder="1" applyAlignment="1">
      <alignment horizontal="center" vertical="center" wrapText="1"/>
    </xf>
    <xf numFmtId="5" fontId="6" fillId="10" borderId="10" xfId="44" applyNumberFormat="1" applyFont="1" applyFill="1" applyBorder="1" applyAlignment="1">
      <alignment horizontal="center" vertical="center" wrapText="1"/>
    </xf>
    <xf numFmtId="5" fontId="6" fillId="5" borderId="10" xfId="44" applyNumberFormat="1" applyFont="1" applyFill="1" applyBorder="1" applyAlignment="1">
      <alignment horizontal="center" vertical="center" wrapText="1"/>
    </xf>
    <xf numFmtId="5" fontId="6" fillId="37" borderId="10" xfId="44" applyNumberFormat="1" applyFont="1" applyFill="1" applyBorder="1" applyAlignment="1">
      <alignment horizontal="center" vertical="center" wrapText="1"/>
    </xf>
    <xf numFmtId="0" fontId="7" fillId="6" borderId="10" xfId="0" applyFont="1" applyFill="1" applyBorder="1" applyAlignment="1">
      <alignment horizontal="center" vertical="center" wrapText="1"/>
    </xf>
    <xf numFmtId="17" fontId="2" fillId="13" borderId="10" xfId="0" applyNumberFormat="1" applyFont="1" applyFill="1" applyBorder="1" applyAlignment="1">
      <alignment horizontal="center" vertical="center" wrapText="1"/>
    </xf>
    <xf numFmtId="5" fontId="6" fillId="3" borderId="10" xfId="44" applyNumberFormat="1" applyFont="1" applyFill="1" applyBorder="1" applyAlignment="1" quotePrefix="1">
      <alignment horizontal="center" vertical="center" wrapText="1"/>
    </xf>
    <xf numFmtId="0" fontId="17" fillId="36" borderId="10" xfId="0" applyFont="1" applyFill="1" applyBorder="1" applyAlignment="1">
      <alignment horizontal="center" vertical="center" wrapText="1"/>
    </xf>
    <xf numFmtId="0" fontId="16" fillId="36" borderId="10" xfId="0" applyFont="1" applyFill="1" applyBorder="1" applyAlignment="1">
      <alignment horizontal="center" vertical="center" wrapText="1"/>
    </xf>
    <xf numFmtId="0" fontId="64" fillId="7" borderId="10" xfId="0" applyFont="1" applyFill="1" applyBorder="1" applyAlignment="1">
      <alignment horizontal="left"/>
    </xf>
    <xf numFmtId="0" fontId="65" fillId="0" borderId="10" xfId="0" applyFont="1" applyFill="1" applyBorder="1" applyAlignment="1">
      <alignment horizontal="left" vertical="center" wrapText="1"/>
    </xf>
    <xf numFmtId="0" fontId="65" fillId="0" borderId="10" xfId="0" applyFont="1" applyFill="1" applyBorder="1" applyAlignment="1">
      <alignment wrapText="1"/>
    </xf>
    <xf numFmtId="0" fontId="66" fillId="0" borderId="10" xfId="53" applyFont="1" applyBorder="1" applyAlignment="1">
      <alignment wrapText="1"/>
    </xf>
    <xf numFmtId="0" fontId="4" fillId="7" borderId="10" xfId="0" applyFont="1" applyFill="1" applyBorder="1" applyAlignment="1">
      <alignment vertical="center" wrapText="1"/>
    </xf>
    <xf numFmtId="0" fontId="65" fillId="0" borderId="10" xfId="0" applyFont="1" applyBorder="1" applyAlignment="1">
      <alignment horizontal="left" vertical="center" wrapText="1"/>
    </xf>
    <xf numFmtId="0" fontId="65" fillId="0" borderId="10" xfId="0" applyFont="1" applyBorder="1" applyAlignment="1">
      <alignment wrapText="1"/>
    </xf>
    <xf numFmtId="0" fontId="64" fillId="7" borderId="10" xfId="0" applyFont="1" applyFill="1" applyBorder="1" applyAlignment="1">
      <alignment/>
    </xf>
    <xf numFmtId="0" fontId="64" fillId="7" borderId="10" xfId="0" applyFont="1" applyFill="1" applyBorder="1" applyAlignment="1">
      <alignment vertical="center"/>
    </xf>
    <xf numFmtId="0" fontId="2" fillId="0" borderId="10" xfId="0" applyFont="1" applyBorder="1" applyAlignment="1">
      <alignment horizontal="left" vertical="center" wrapText="1"/>
    </xf>
    <xf numFmtId="0" fontId="67" fillId="0" borderId="10" xfId="0" applyFont="1" applyBorder="1" applyAlignment="1">
      <alignment horizontal="left" vertical="center" wrapText="1"/>
    </xf>
    <xf numFmtId="0" fontId="66" fillId="0" borderId="10" xfId="53" applyFont="1" applyBorder="1" applyAlignment="1">
      <alignment horizontal="left" vertical="center" wrapText="1"/>
    </xf>
    <xf numFmtId="0" fontId="65" fillId="0" borderId="0" xfId="0" applyFont="1" applyAlignment="1">
      <alignment/>
    </xf>
    <xf numFmtId="0" fontId="64" fillId="38" borderId="10" xfId="0" applyFont="1" applyFill="1" applyBorder="1" applyAlignment="1">
      <alignment horizontal="center"/>
    </xf>
    <xf numFmtId="0" fontId="64" fillId="38" borderId="10" xfId="0" applyFont="1" applyFill="1" applyBorder="1" applyAlignment="1">
      <alignment horizontal="left" vertical="center" wrapText="1"/>
    </xf>
    <xf numFmtId="0" fontId="64" fillId="38" borderId="10" xfId="0" applyFont="1" applyFill="1" applyBorder="1" applyAlignment="1">
      <alignment wrapText="1"/>
    </xf>
    <xf numFmtId="0" fontId="65" fillId="0" borderId="0" xfId="0" applyFont="1" applyAlignment="1">
      <alignment horizontal="left" vertical="center" wrapText="1"/>
    </xf>
    <xf numFmtId="0" fontId="65" fillId="0" borderId="0" xfId="0" applyFont="1" applyAlignment="1">
      <alignment wrapText="1"/>
    </xf>
    <xf numFmtId="0" fontId="66" fillId="0" borderId="0" xfId="53" applyFont="1" applyAlignment="1">
      <alignment/>
    </xf>
    <xf numFmtId="0" fontId="19" fillId="0" borderId="10" xfId="53" applyFont="1" applyBorder="1" applyAlignment="1">
      <alignment wrapText="1"/>
    </xf>
    <xf numFmtId="0" fontId="65" fillId="0" borderId="10" xfId="0" applyFont="1" applyFill="1" applyBorder="1" applyAlignment="1">
      <alignment/>
    </xf>
    <xf numFmtId="5" fontId="6" fillId="32" borderId="10" xfId="44" applyNumberFormat="1" applyFont="1" applyFill="1" applyBorder="1" applyAlignment="1">
      <alignment horizontal="center" vertical="center" wrapText="1"/>
    </xf>
    <xf numFmtId="5" fontId="6" fillId="39" borderId="10" xfId="44" applyNumberFormat="1" applyFont="1" applyFill="1" applyBorder="1" applyAlignment="1">
      <alignment horizontal="center" vertical="center" wrapText="1"/>
    </xf>
    <xf numFmtId="5" fontId="18" fillId="36" borderId="10" xfId="44" applyNumberFormat="1" applyFont="1" applyFill="1" applyBorder="1" applyAlignment="1">
      <alignment horizontal="center" vertical="center" wrapText="1"/>
    </xf>
    <xf numFmtId="172" fontId="9" fillId="38" borderId="10" xfId="44" applyNumberFormat="1" applyFont="1" applyFill="1" applyBorder="1" applyAlignment="1">
      <alignment horizontal="center" vertical="center" wrapText="1"/>
    </xf>
    <xf numFmtId="0" fontId="9" fillId="13" borderId="10" xfId="0" applyFont="1" applyFill="1" applyBorder="1" applyAlignment="1">
      <alignment horizontal="center" vertical="center" wrapText="1"/>
    </xf>
    <xf numFmtId="5" fontId="20" fillId="36" borderId="10" xfId="44" applyNumberFormat="1" applyFont="1" applyFill="1" applyBorder="1" applyAlignment="1">
      <alignment horizontal="center" vertical="center" wrapText="1"/>
    </xf>
    <xf numFmtId="0" fontId="2" fillId="0" borderId="0" xfId="0" applyFont="1" applyAlignment="1">
      <alignment vertical="center"/>
    </xf>
    <xf numFmtId="0" fontId="2" fillId="38" borderId="10" xfId="0" applyFont="1" applyFill="1" applyBorder="1" applyAlignment="1">
      <alignment vertical="center" wrapText="1"/>
    </xf>
    <xf numFmtId="0" fontId="2" fillId="0" borderId="10" xfId="0" applyFont="1" applyBorder="1" applyAlignment="1">
      <alignment horizontal="left" wrapText="1"/>
    </xf>
    <xf numFmtId="0" fontId="2" fillId="0" borderId="10" xfId="0" applyFont="1" applyBorder="1" applyAlignment="1">
      <alignment vertical="center"/>
    </xf>
    <xf numFmtId="0" fontId="9" fillId="38" borderId="10" xfId="0" applyFont="1" applyFill="1" applyBorder="1" applyAlignment="1">
      <alignment vertical="center" wrapText="1"/>
    </xf>
    <xf numFmtId="0" fontId="2" fillId="36" borderId="10" xfId="0" applyFont="1" applyFill="1" applyBorder="1" applyAlignment="1">
      <alignment vertical="center" wrapText="1"/>
    </xf>
    <xf numFmtId="0" fontId="2" fillId="0" borderId="0" xfId="0" applyFont="1" applyAlignment="1">
      <alignment horizontal="center" wrapText="1"/>
    </xf>
    <xf numFmtId="0" fontId="2" fillId="0" borderId="0" xfId="0" applyFont="1" applyAlignment="1">
      <alignment horizontal="left" wrapText="1"/>
    </xf>
    <xf numFmtId="0" fontId="11" fillId="0" borderId="0" xfId="0" applyFont="1" applyAlignment="1">
      <alignment horizont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72" fontId="5" fillId="0" borderId="0" xfId="44" applyNumberFormat="1" applyFont="1" applyAlignment="1">
      <alignment horizontal="center" vertical="center" wrapText="1"/>
    </xf>
    <xf numFmtId="0" fontId="63" fillId="38" borderId="10" xfId="0" applyFont="1" applyFill="1" applyBorder="1" applyAlignment="1">
      <alignment vertical="center" wrapText="1"/>
    </xf>
    <xf numFmtId="0" fontId="13" fillId="34" borderId="10" xfId="0" applyFont="1" applyFill="1" applyBorder="1" applyAlignment="1">
      <alignment horizontal="center" vertical="center" wrapText="1"/>
    </xf>
    <xf numFmtId="5" fontId="21" fillId="10" borderId="10" xfId="44" applyNumberFormat="1" applyFont="1" applyFill="1" applyBorder="1" applyAlignment="1">
      <alignment horizontal="center" vertical="center" wrapText="1"/>
    </xf>
    <xf numFmtId="0" fontId="12" fillId="40" borderId="11" xfId="0" applyFont="1" applyFill="1" applyBorder="1" applyAlignment="1">
      <alignment horizontal="center" vertical="center" wrapText="1"/>
    </xf>
    <xf numFmtId="0" fontId="12" fillId="40" borderId="0" xfId="0" applyFont="1" applyFill="1" applyBorder="1" applyAlignment="1">
      <alignment horizontal="center" vertical="center" wrapText="1"/>
    </xf>
    <xf numFmtId="0" fontId="10" fillId="40" borderId="12" xfId="0" applyFont="1" applyFill="1" applyBorder="1" applyAlignment="1">
      <alignment horizontal="center" vertical="center" wrapText="1"/>
    </xf>
    <xf numFmtId="0" fontId="10" fillId="40" borderId="13"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64" fillId="41"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oneshards@missouri.edu" TargetMode="External" /><Relationship Id="rId2" Type="http://schemas.openxmlformats.org/officeDocument/2006/relationships/hyperlink" Target="mailto:dkuck@compasshn.org;%20sovertonAcompasshn.org" TargetMode="External" /><Relationship Id="rId3" Type="http://schemas.openxmlformats.org/officeDocument/2006/relationships/hyperlink" Target="mailto:peggy.bowles@lpha.mo.gov" TargetMode="External" /><Relationship Id="rId4" Type="http://schemas.openxmlformats.org/officeDocument/2006/relationships/hyperlink" Target="mailto:thoward@clintoncardinals.org" TargetMode="External" /><Relationship Id="rId5" Type="http://schemas.openxmlformats.org/officeDocument/2006/relationships/hyperlink" Target="mailto:mark@clintonmo.com" TargetMode="External" /><Relationship Id="rId6" Type="http://schemas.openxmlformats.org/officeDocument/2006/relationships/hyperlink" Target="mailto:ejenkins@compasshn.org" TargetMode="External" /><Relationship Id="rId7" Type="http://schemas.openxmlformats.org/officeDocument/2006/relationships/hyperlink" Target="mailto:c.nepple@clintonmopd.com" TargetMode="External" /><Relationship Id="rId8" Type="http://schemas.openxmlformats.org/officeDocument/2006/relationships/hyperlink" Target="mailto:twoirhaye@sfccmo.edu" TargetMode="External" /><Relationship Id="rId9" Type="http://schemas.openxmlformats.org/officeDocument/2006/relationships/hyperlink" Target="mailto:director@clintonsamaritancenter.com" TargetMode="External" /><Relationship Id="rId10" Type="http://schemas.openxmlformats.org/officeDocument/2006/relationships/hyperlink" Target="mailto:mark@clintonmo.com" TargetMode="External" /><Relationship Id="rId11" Type="http://schemas.openxmlformats.org/officeDocument/2006/relationships/hyperlink" Target="mailto:sgarman@kaysinger.com" TargetMode="External" /><Relationship Id="rId12" Type="http://schemas.openxmlformats.org/officeDocument/2006/relationships/hyperlink" Target="mailto:cthompson@gvmh.org" TargetMode="External" /><Relationship Id="rId13" Type="http://schemas.openxmlformats.org/officeDocument/2006/relationships/hyperlink" Target="mailto:cmaggi@cityofclintonmo.com" TargetMode="External" /><Relationship Id="rId14" Type="http://schemas.openxmlformats.org/officeDocument/2006/relationships/hyperlink" Target="mailto:office@clintonumc.net" TargetMode="External" /><Relationship Id="rId1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81"/>
  <sheetViews>
    <sheetView tabSelected="1" zoomScale="80" zoomScaleNormal="80" zoomScalePageLayoutView="0" workbookViewId="0" topLeftCell="A1">
      <pane ySplit="3" topLeftCell="A76" activePane="bottomLeft" state="frozen"/>
      <selection pane="topLeft" activeCell="A1" sqref="A1"/>
      <selection pane="bottomLeft" activeCell="O55" sqref="O55"/>
    </sheetView>
  </sheetViews>
  <sheetFormatPr defaultColWidth="11.00390625" defaultRowHeight="15.75"/>
  <cols>
    <col min="1" max="1" width="3.125" style="70" bestFit="1" customWidth="1"/>
    <col min="2" max="2" width="26.125" style="71" customWidth="1"/>
    <col min="3" max="3" width="3.125" style="70" bestFit="1" customWidth="1"/>
    <col min="4" max="4" width="45.75390625" style="10" customWidth="1"/>
    <col min="5" max="5" width="16.125" style="72" customWidth="1"/>
    <col min="6" max="6" width="27.125" style="73" customWidth="1"/>
    <col min="7" max="7" width="10.75390625" style="74" customWidth="1"/>
    <col min="8" max="8" width="13.00390625" style="75" customWidth="1"/>
    <col min="9" max="9" width="15.25390625" style="75" customWidth="1"/>
    <col min="10" max="10" width="12.375" style="76" customWidth="1"/>
    <col min="11" max="11" width="12.625" style="76" customWidth="1"/>
    <col min="12" max="12" width="10.50390625" style="76" customWidth="1"/>
    <col min="13" max="13" width="13.875" style="76" customWidth="1"/>
    <col min="14" max="14" width="17.75390625" style="76" customWidth="1"/>
    <col min="15" max="15" width="21.625" style="64" customWidth="1"/>
    <col min="16" max="16384" width="11.00390625" style="64" customWidth="1"/>
  </cols>
  <sheetData>
    <row r="1" spans="1:15" ht="27.75" customHeight="1">
      <c r="A1" s="80" t="s">
        <v>16</v>
      </c>
      <c r="B1" s="81"/>
      <c r="C1" s="81"/>
      <c r="D1" s="81"/>
      <c r="E1" s="81"/>
      <c r="F1" s="81"/>
      <c r="G1" s="81"/>
      <c r="H1" s="81"/>
      <c r="I1" s="81"/>
      <c r="J1" s="81"/>
      <c r="K1" s="81"/>
      <c r="L1" s="81"/>
      <c r="M1" s="81"/>
      <c r="N1" s="81"/>
      <c r="O1" s="81"/>
    </row>
    <row r="2" spans="1:15" ht="22.5" customHeight="1">
      <c r="A2" s="82" t="s">
        <v>164</v>
      </c>
      <c r="B2" s="83"/>
      <c r="C2" s="83"/>
      <c r="D2" s="83"/>
      <c r="E2" s="83"/>
      <c r="F2" s="83"/>
      <c r="G2" s="83"/>
      <c r="H2" s="83"/>
      <c r="I2" s="83"/>
      <c r="J2" s="83"/>
      <c r="K2" s="83"/>
      <c r="L2" s="83"/>
      <c r="M2" s="83"/>
      <c r="N2" s="83"/>
      <c r="O2" s="83"/>
    </row>
    <row r="3" spans="1:15" ht="45.75" customHeight="1">
      <c r="A3" s="13"/>
      <c r="B3" s="14" t="s">
        <v>3</v>
      </c>
      <c r="C3" s="14" t="s">
        <v>5</v>
      </c>
      <c r="D3" s="15" t="s">
        <v>6</v>
      </c>
      <c r="E3" s="14" t="s">
        <v>8</v>
      </c>
      <c r="F3" s="14" t="s">
        <v>7</v>
      </c>
      <c r="G3" s="62" t="s">
        <v>0</v>
      </c>
      <c r="H3" s="14" t="s">
        <v>102</v>
      </c>
      <c r="I3" s="78" t="s">
        <v>156</v>
      </c>
      <c r="J3" s="16" t="s">
        <v>103</v>
      </c>
      <c r="K3" s="16" t="s">
        <v>125</v>
      </c>
      <c r="L3" s="16" t="s">
        <v>131</v>
      </c>
      <c r="M3" s="16" t="s">
        <v>157</v>
      </c>
      <c r="N3" s="16" t="s">
        <v>101</v>
      </c>
      <c r="O3" s="61" t="s">
        <v>152</v>
      </c>
    </row>
    <row r="4" spans="1:15" ht="77.25" customHeight="1">
      <c r="A4" s="17">
        <v>1</v>
      </c>
      <c r="B4" s="4" t="s">
        <v>17</v>
      </c>
      <c r="C4" s="23" t="s">
        <v>4</v>
      </c>
      <c r="D4" s="2" t="s">
        <v>184</v>
      </c>
      <c r="E4" s="26" t="s">
        <v>245</v>
      </c>
      <c r="F4" s="26" t="s">
        <v>234</v>
      </c>
      <c r="G4" s="27" t="s">
        <v>99</v>
      </c>
      <c r="H4" s="28"/>
      <c r="I4" s="79">
        <f>11346+22000</f>
        <v>33346</v>
      </c>
      <c r="J4" s="30"/>
      <c r="K4" s="58"/>
      <c r="L4" s="59"/>
      <c r="M4" s="31"/>
      <c r="N4" s="31">
        <f aca="true" t="shared" si="0" ref="N4:N35">SUM(H4:M4)</f>
        <v>33346</v>
      </c>
      <c r="O4" s="65"/>
    </row>
    <row r="5" spans="1:15" ht="81.75" customHeight="1">
      <c r="A5" s="18"/>
      <c r="B5" s="5" t="s">
        <v>13</v>
      </c>
      <c r="C5" s="23" t="s">
        <v>1</v>
      </c>
      <c r="D5" s="2" t="s">
        <v>185</v>
      </c>
      <c r="E5" s="26"/>
      <c r="F5" s="26"/>
      <c r="G5" s="27"/>
      <c r="H5" s="28"/>
      <c r="I5" s="79">
        <v>1400000</v>
      </c>
      <c r="J5" s="30"/>
      <c r="K5" s="58"/>
      <c r="L5" s="59"/>
      <c r="M5" s="31"/>
      <c r="N5" s="31">
        <f t="shared" si="0"/>
        <v>1400000</v>
      </c>
      <c r="O5" s="77"/>
    </row>
    <row r="6" spans="1:15" ht="51" customHeight="1">
      <c r="A6" s="19"/>
      <c r="B6" s="8"/>
      <c r="C6" s="23" t="s">
        <v>2</v>
      </c>
      <c r="D6" s="2" t="s">
        <v>186</v>
      </c>
      <c r="E6" s="26"/>
      <c r="F6" s="26"/>
      <c r="G6" s="27"/>
      <c r="H6" s="28"/>
      <c r="I6" s="29"/>
      <c r="J6" s="30"/>
      <c r="K6" s="58"/>
      <c r="L6" s="59"/>
      <c r="M6" s="31"/>
      <c r="N6" s="31">
        <f t="shared" si="0"/>
        <v>0</v>
      </c>
      <c r="O6" s="65"/>
    </row>
    <row r="7" spans="1:15" ht="51.75" customHeight="1">
      <c r="A7" s="1"/>
      <c r="B7" s="8"/>
      <c r="C7" s="23" t="s">
        <v>9</v>
      </c>
      <c r="D7" s="2" t="s">
        <v>187</v>
      </c>
      <c r="E7" s="26"/>
      <c r="F7" s="26"/>
      <c r="G7" s="27"/>
      <c r="H7" s="28"/>
      <c r="I7" s="29"/>
      <c r="J7" s="30"/>
      <c r="K7" s="58"/>
      <c r="L7" s="59"/>
      <c r="M7" s="31"/>
      <c r="N7" s="31">
        <f t="shared" si="0"/>
        <v>0</v>
      </c>
      <c r="O7" s="65"/>
    </row>
    <row r="8" spans="1:15" ht="66.75" customHeight="1">
      <c r="A8" s="1"/>
      <c r="B8" s="66"/>
      <c r="C8" s="23" t="s">
        <v>10</v>
      </c>
      <c r="D8" s="2" t="s">
        <v>188</v>
      </c>
      <c r="E8" s="32" t="s">
        <v>31</v>
      </c>
      <c r="F8" s="26"/>
      <c r="G8" s="27" t="s">
        <v>99</v>
      </c>
      <c r="H8" s="28"/>
      <c r="I8" s="79">
        <f>6838+2291</f>
        <v>9129</v>
      </c>
      <c r="J8" s="30"/>
      <c r="K8" s="58"/>
      <c r="L8" s="59"/>
      <c r="M8" s="31"/>
      <c r="N8" s="31">
        <f t="shared" si="0"/>
        <v>9129</v>
      </c>
      <c r="O8" s="65"/>
    </row>
    <row r="9" spans="1:15" ht="59.25" customHeight="1">
      <c r="A9" s="1"/>
      <c r="B9" s="66"/>
      <c r="C9" s="23" t="s">
        <v>11</v>
      </c>
      <c r="D9" s="2" t="s">
        <v>189</v>
      </c>
      <c r="E9" s="26" t="s">
        <v>246</v>
      </c>
      <c r="F9" s="26"/>
      <c r="G9" s="27" t="s">
        <v>99</v>
      </c>
      <c r="H9" s="28"/>
      <c r="I9" s="29">
        <v>4547</v>
      </c>
      <c r="J9" s="30"/>
      <c r="K9" s="58"/>
      <c r="L9" s="59">
        <v>500</v>
      </c>
      <c r="M9" s="31"/>
      <c r="N9" s="31">
        <f t="shared" si="0"/>
        <v>5047</v>
      </c>
      <c r="O9" s="65"/>
    </row>
    <row r="10" spans="1:15" ht="51.75" customHeight="1">
      <c r="A10" s="1"/>
      <c r="B10" s="8"/>
      <c r="C10" s="23" t="s">
        <v>12</v>
      </c>
      <c r="D10" s="2" t="s">
        <v>190</v>
      </c>
      <c r="E10" s="26" t="s">
        <v>145</v>
      </c>
      <c r="F10" s="26"/>
      <c r="G10" s="27" t="s">
        <v>165</v>
      </c>
      <c r="H10" s="28">
        <v>50000</v>
      </c>
      <c r="I10" s="29"/>
      <c r="J10" s="30"/>
      <c r="K10" s="58"/>
      <c r="L10" s="59"/>
      <c r="M10" s="31"/>
      <c r="N10" s="31">
        <f t="shared" si="0"/>
        <v>50000</v>
      </c>
      <c r="O10" s="65" t="s">
        <v>166</v>
      </c>
    </row>
    <row r="11" spans="1:15" ht="65.25" customHeight="1">
      <c r="A11" s="1"/>
      <c r="B11" s="8"/>
      <c r="C11" s="23" t="s">
        <v>26</v>
      </c>
      <c r="D11" s="2" t="s">
        <v>191</v>
      </c>
      <c r="E11" s="26" t="s">
        <v>146</v>
      </c>
      <c r="F11" s="26"/>
      <c r="G11" s="27"/>
      <c r="H11" s="28"/>
      <c r="I11" s="29"/>
      <c r="J11" s="30"/>
      <c r="K11" s="58"/>
      <c r="L11" s="59"/>
      <c r="M11" s="31"/>
      <c r="N11" s="31">
        <f t="shared" si="0"/>
        <v>0</v>
      </c>
      <c r="O11" s="65"/>
    </row>
    <row r="12" spans="1:15" ht="51.75" customHeight="1">
      <c r="A12" s="1"/>
      <c r="B12" s="8"/>
      <c r="C12" s="23" t="s">
        <v>79</v>
      </c>
      <c r="D12" s="2" t="s">
        <v>192</v>
      </c>
      <c r="E12" s="26" t="s">
        <v>239</v>
      </c>
      <c r="F12" s="26"/>
      <c r="G12" s="27">
        <v>2020</v>
      </c>
      <c r="H12" s="28"/>
      <c r="I12" s="29">
        <v>16413</v>
      </c>
      <c r="J12" s="30"/>
      <c r="K12" s="58">
        <v>3000</v>
      </c>
      <c r="L12" s="59"/>
      <c r="M12" s="31"/>
      <c r="N12" s="31">
        <f t="shared" si="0"/>
        <v>19413</v>
      </c>
      <c r="O12" s="65" t="s">
        <v>126</v>
      </c>
    </row>
    <row r="13" spans="1:15" ht="51.75" customHeight="1">
      <c r="A13" s="1"/>
      <c r="B13" s="8"/>
      <c r="C13" s="23" t="s">
        <v>81</v>
      </c>
      <c r="D13" s="2" t="s">
        <v>91</v>
      </c>
      <c r="E13" s="26"/>
      <c r="F13" s="26"/>
      <c r="G13" s="27"/>
      <c r="H13" s="28"/>
      <c r="I13" s="29"/>
      <c r="J13" s="30"/>
      <c r="K13" s="58"/>
      <c r="L13" s="59"/>
      <c r="M13" s="31"/>
      <c r="N13" s="31">
        <f t="shared" si="0"/>
        <v>0</v>
      </c>
      <c r="O13" s="65"/>
    </row>
    <row r="14" spans="1:15" ht="36" customHeight="1">
      <c r="A14" s="1"/>
      <c r="B14" s="66"/>
      <c r="C14" s="23" t="s">
        <v>82</v>
      </c>
      <c r="D14" s="2" t="s">
        <v>193</v>
      </c>
      <c r="E14" s="26" t="s">
        <v>31</v>
      </c>
      <c r="F14" s="26"/>
      <c r="G14" s="27"/>
      <c r="H14" s="28"/>
      <c r="I14" s="29"/>
      <c r="J14" s="30"/>
      <c r="K14" s="58"/>
      <c r="L14" s="59"/>
      <c r="M14" s="31"/>
      <c r="N14" s="31">
        <f t="shared" si="0"/>
        <v>0</v>
      </c>
      <c r="O14" s="65"/>
    </row>
    <row r="15" spans="1:15" ht="30" customHeight="1">
      <c r="A15" s="1"/>
      <c r="B15" s="66"/>
      <c r="C15" s="23" t="s">
        <v>83</v>
      </c>
      <c r="D15" s="2" t="s">
        <v>265</v>
      </c>
      <c r="E15" s="26" t="s">
        <v>51</v>
      </c>
      <c r="F15" s="26"/>
      <c r="G15" s="27"/>
      <c r="H15" s="28"/>
      <c r="I15" s="29"/>
      <c r="J15" s="30"/>
      <c r="K15" s="58"/>
      <c r="L15" s="59"/>
      <c r="M15" s="31"/>
      <c r="N15" s="31">
        <f t="shared" si="0"/>
        <v>0</v>
      </c>
      <c r="O15" s="65"/>
    </row>
    <row r="16" spans="1:15" ht="42" customHeight="1">
      <c r="A16" s="1"/>
      <c r="B16" s="66"/>
      <c r="C16" s="23" t="s">
        <v>84</v>
      </c>
      <c r="D16" s="2" t="s">
        <v>194</v>
      </c>
      <c r="E16" s="26" t="s">
        <v>31</v>
      </c>
      <c r="F16" s="26"/>
      <c r="G16" s="27" t="s">
        <v>99</v>
      </c>
      <c r="H16" s="28"/>
      <c r="I16" s="29">
        <v>4547</v>
      </c>
      <c r="J16" s="30"/>
      <c r="K16" s="58"/>
      <c r="L16" s="59"/>
      <c r="M16" s="31"/>
      <c r="N16" s="31">
        <f t="shared" si="0"/>
        <v>4547</v>
      </c>
      <c r="O16" s="65"/>
    </row>
    <row r="17" spans="1:15" ht="70.5" customHeight="1">
      <c r="A17" s="17">
        <v>2</v>
      </c>
      <c r="B17" s="4" t="s">
        <v>18</v>
      </c>
      <c r="C17" s="23" t="s">
        <v>4</v>
      </c>
      <c r="D17" s="3" t="s">
        <v>195</v>
      </c>
      <c r="E17" s="26" t="s">
        <v>63</v>
      </c>
      <c r="F17" s="26" t="s">
        <v>66</v>
      </c>
      <c r="G17" s="27"/>
      <c r="H17" s="28"/>
      <c r="I17" s="29"/>
      <c r="J17" s="30"/>
      <c r="K17" s="58"/>
      <c r="L17" s="59"/>
      <c r="M17" s="31"/>
      <c r="N17" s="31">
        <f t="shared" si="0"/>
        <v>0</v>
      </c>
      <c r="O17" s="65"/>
    </row>
    <row r="18" spans="1:15" ht="46.5" customHeight="1">
      <c r="A18" s="19"/>
      <c r="B18" s="5" t="s">
        <v>13</v>
      </c>
      <c r="C18" s="23" t="s">
        <v>1</v>
      </c>
      <c r="D18" s="2" t="s">
        <v>88</v>
      </c>
      <c r="E18" s="26"/>
      <c r="F18" s="26"/>
      <c r="G18" s="27"/>
      <c r="H18" s="28"/>
      <c r="I18" s="29"/>
      <c r="J18" s="30"/>
      <c r="K18" s="58"/>
      <c r="L18" s="59"/>
      <c r="M18" s="31"/>
      <c r="N18" s="31">
        <f t="shared" si="0"/>
        <v>0</v>
      </c>
      <c r="O18" s="65"/>
    </row>
    <row r="19" spans="1:15" ht="43.5" customHeight="1">
      <c r="A19" s="19"/>
      <c r="B19" s="66"/>
      <c r="C19" s="23" t="s">
        <v>2</v>
      </c>
      <c r="D19" s="2" t="s">
        <v>196</v>
      </c>
      <c r="E19" s="26"/>
      <c r="F19" s="26"/>
      <c r="G19" s="27"/>
      <c r="H19" s="28"/>
      <c r="I19" s="29"/>
      <c r="J19" s="30"/>
      <c r="K19" s="58"/>
      <c r="L19" s="59"/>
      <c r="M19" s="31"/>
      <c r="N19" s="31">
        <f t="shared" si="0"/>
        <v>0</v>
      </c>
      <c r="O19" s="65"/>
    </row>
    <row r="20" spans="1:15" ht="42.75">
      <c r="A20" s="1"/>
      <c r="B20" s="66"/>
      <c r="C20" s="23" t="s">
        <v>9</v>
      </c>
      <c r="D20" s="2" t="s">
        <v>197</v>
      </c>
      <c r="E20" s="26" t="s">
        <v>153</v>
      </c>
      <c r="F20" s="26"/>
      <c r="G20" s="33">
        <v>43891</v>
      </c>
      <c r="H20" s="28"/>
      <c r="I20" s="29"/>
      <c r="J20" s="30"/>
      <c r="K20" s="58"/>
      <c r="L20" s="59"/>
      <c r="M20" s="31">
        <v>500</v>
      </c>
      <c r="N20" s="31">
        <f t="shared" si="0"/>
        <v>500</v>
      </c>
      <c r="O20" s="65" t="s">
        <v>155</v>
      </c>
    </row>
    <row r="21" spans="1:15" ht="47.25" customHeight="1">
      <c r="A21" s="1"/>
      <c r="B21" s="67"/>
      <c r="C21" s="24" t="s">
        <v>10</v>
      </c>
      <c r="D21" s="11" t="s">
        <v>235</v>
      </c>
      <c r="E21" s="26" t="s">
        <v>153</v>
      </c>
      <c r="F21" s="26"/>
      <c r="G21" s="33">
        <v>43862</v>
      </c>
      <c r="H21" s="28"/>
      <c r="I21" s="29"/>
      <c r="J21" s="30"/>
      <c r="K21" s="58"/>
      <c r="L21" s="59"/>
      <c r="M21" s="31">
        <v>100</v>
      </c>
      <c r="N21" s="31">
        <f t="shared" si="0"/>
        <v>100</v>
      </c>
      <c r="O21" s="65" t="s">
        <v>179</v>
      </c>
    </row>
    <row r="22" spans="1:15" ht="47.25" customHeight="1">
      <c r="A22" s="1"/>
      <c r="B22" s="9"/>
      <c r="C22" s="23" t="s">
        <v>11</v>
      </c>
      <c r="D22" s="11" t="s">
        <v>180</v>
      </c>
      <c r="E22" s="26" t="s">
        <v>147</v>
      </c>
      <c r="F22" s="26"/>
      <c r="G22" s="27" t="s">
        <v>99</v>
      </c>
      <c r="H22" s="28"/>
      <c r="I22" s="29"/>
      <c r="J22" s="30"/>
      <c r="K22" s="58">
        <v>24000</v>
      </c>
      <c r="L22" s="59"/>
      <c r="M22" s="31"/>
      <c r="N22" s="31">
        <f t="shared" si="0"/>
        <v>24000</v>
      </c>
      <c r="O22" s="65" t="s">
        <v>127</v>
      </c>
    </row>
    <row r="23" spans="1:15" ht="34.5" customHeight="1">
      <c r="A23" s="1"/>
      <c r="B23" s="66"/>
      <c r="C23" s="23" t="s">
        <v>12</v>
      </c>
      <c r="D23" s="11" t="s">
        <v>200</v>
      </c>
      <c r="E23" s="26"/>
      <c r="F23" s="26"/>
      <c r="G23" s="27"/>
      <c r="H23" s="28"/>
      <c r="I23" s="29"/>
      <c r="J23" s="30"/>
      <c r="K23" s="58"/>
      <c r="L23" s="59"/>
      <c r="M23" s="31"/>
      <c r="N23" s="31">
        <f t="shared" si="0"/>
        <v>0</v>
      </c>
      <c r="O23" s="65"/>
    </row>
    <row r="24" spans="1:15" ht="35.25" customHeight="1">
      <c r="A24" s="1"/>
      <c r="B24" s="6"/>
      <c r="C24" s="23" t="s">
        <v>26</v>
      </c>
      <c r="D24" s="3" t="s">
        <v>198</v>
      </c>
      <c r="E24" s="26"/>
      <c r="F24" s="26"/>
      <c r="G24" s="27"/>
      <c r="H24" s="28"/>
      <c r="I24" s="29"/>
      <c r="J24" s="30"/>
      <c r="K24" s="58"/>
      <c r="L24" s="59"/>
      <c r="M24" s="31"/>
      <c r="N24" s="31">
        <f t="shared" si="0"/>
        <v>0</v>
      </c>
      <c r="O24" s="65"/>
    </row>
    <row r="25" spans="1:15" ht="63" customHeight="1">
      <c r="A25" s="1"/>
      <c r="B25" s="6"/>
      <c r="C25" s="23" t="s">
        <v>79</v>
      </c>
      <c r="D25" s="3" t="s">
        <v>199</v>
      </c>
      <c r="E25" s="26" t="s">
        <v>154</v>
      </c>
      <c r="F25" s="26"/>
      <c r="G25" s="33">
        <v>44713</v>
      </c>
      <c r="H25" s="34">
        <v>7200</v>
      </c>
      <c r="I25" s="29"/>
      <c r="J25" s="30"/>
      <c r="K25" s="58">
        <v>24000</v>
      </c>
      <c r="L25" s="59"/>
      <c r="M25" s="31">
        <v>250</v>
      </c>
      <c r="N25" s="31">
        <f t="shared" si="0"/>
        <v>31450</v>
      </c>
      <c r="O25" s="65" t="s">
        <v>266</v>
      </c>
    </row>
    <row r="26" spans="1:15" ht="58.5" customHeight="1">
      <c r="A26" s="1"/>
      <c r="B26" s="6"/>
      <c r="C26" s="23" t="s">
        <v>81</v>
      </c>
      <c r="D26" s="2" t="s">
        <v>201</v>
      </c>
      <c r="E26" s="26" t="s">
        <v>147</v>
      </c>
      <c r="F26" s="26"/>
      <c r="G26" s="27"/>
      <c r="H26" s="28"/>
      <c r="I26" s="29"/>
      <c r="J26" s="30"/>
      <c r="K26" s="58">
        <v>48000</v>
      </c>
      <c r="L26" s="59"/>
      <c r="M26" s="31"/>
      <c r="N26" s="31">
        <f t="shared" si="0"/>
        <v>48000</v>
      </c>
      <c r="O26" s="65" t="s">
        <v>128</v>
      </c>
    </row>
    <row r="27" spans="1:15" ht="71.25">
      <c r="A27" s="17">
        <v>3</v>
      </c>
      <c r="B27" s="4" t="s">
        <v>19</v>
      </c>
      <c r="C27" s="23" t="s">
        <v>4</v>
      </c>
      <c r="D27" s="2" t="s">
        <v>202</v>
      </c>
      <c r="E27" s="26" t="s">
        <v>64</v>
      </c>
      <c r="F27" s="26" t="s">
        <v>267</v>
      </c>
      <c r="G27" s="27" t="s">
        <v>165</v>
      </c>
      <c r="H27" s="28"/>
      <c r="I27" s="29">
        <v>4547</v>
      </c>
      <c r="J27" s="30">
        <v>2000</v>
      </c>
      <c r="K27" s="58">
        <v>1716</v>
      </c>
      <c r="L27" s="59">
        <v>1590</v>
      </c>
      <c r="M27" s="31">
        <v>7000</v>
      </c>
      <c r="N27" s="31">
        <f t="shared" si="0"/>
        <v>16853</v>
      </c>
      <c r="O27" s="65" t="s">
        <v>174</v>
      </c>
    </row>
    <row r="28" spans="1:15" ht="62.25" customHeight="1">
      <c r="A28" s="1"/>
      <c r="B28" s="5" t="s">
        <v>13</v>
      </c>
      <c r="C28" s="23" t="s">
        <v>1</v>
      </c>
      <c r="D28" s="2" t="s">
        <v>23</v>
      </c>
      <c r="E28" s="26"/>
      <c r="F28" s="26"/>
      <c r="G28" s="27"/>
      <c r="H28" s="28"/>
      <c r="I28" s="29"/>
      <c r="J28" s="30">
        <v>500</v>
      </c>
      <c r="K28" s="58"/>
      <c r="L28" s="59"/>
      <c r="M28" s="31"/>
      <c r="N28" s="31">
        <f t="shared" si="0"/>
        <v>500</v>
      </c>
      <c r="O28" s="65"/>
    </row>
    <row r="29" spans="1:15" ht="85.5">
      <c r="A29" s="20"/>
      <c r="B29" s="9"/>
      <c r="C29" s="23" t="s">
        <v>2</v>
      </c>
      <c r="D29" s="2" t="s">
        <v>203</v>
      </c>
      <c r="E29" s="26"/>
      <c r="F29" s="26"/>
      <c r="G29" s="27"/>
      <c r="H29" s="28"/>
      <c r="I29" s="29"/>
      <c r="J29" s="30"/>
      <c r="K29" s="58"/>
      <c r="L29" s="59"/>
      <c r="M29" s="31">
        <v>7000</v>
      </c>
      <c r="N29" s="31">
        <f t="shared" si="0"/>
        <v>7000</v>
      </c>
      <c r="O29" s="65" t="s">
        <v>132</v>
      </c>
    </row>
    <row r="30" spans="1:15" ht="63" customHeight="1">
      <c r="A30" s="1"/>
      <c r="B30" s="67"/>
      <c r="C30" s="23" t="s">
        <v>9</v>
      </c>
      <c r="D30" s="2" t="s">
        <v>73</v>
      </c>
      <c r="E30" s="26" t="s">
        <v>145</v>
      </c>
      <c r="F30" s="26"/>
      <c r="G30" s="33">
        <v>44348</v>
      </c>
      <c r="H30" s="28">
        <v>750</v>
      </c>
      <c r="I30" s="29"/>
      <c r="J30" s="30">
        <v>1000</v>
      </c>
      <c r="K30" s="58"/>
      <c r="L30" s="59"/>
      <c r="M30" s="31"/>
      <c r="N30" s="31">
        <f t="shared" si="0"/>
        <v>1750</v>
      </c>
      <c r="O30" s="65" t="s">
        <v>159</v>
      </c>
    </row>
    <row r="31" spans="1:15" ht="48.75" customHeight="1">
      <c r="A31" s="1"/>
      <c r="B31" s="66"/>
      <c r="C31" s="23" t="s">
        <v>10</v>
      </c>
      <c r="D31" s="2" t="s">
        <v>204</v>
      </c>
      <c r="E31" s="26"/>
      <c r="F31" s="26"/>
      <c r="G31" s="27"/>
      <c r="H31" s="28"/>
      <c r="I31" s="29"/>
      <c r="J31" s="30"/>
      <c r="K31" s="58"/>
      <c r="L31" s="59"/>
      <c r="M31" s="31"/>
      <c r="N31" s="31">
        <f t="shared" si="0"/>
        <v>0</v>
      </c>
      <c r="O31" s="65"/>
    </row>
    <row r="32" spans="1:15" ht="42.75" customHeight="1">
      <c r="A32" s="1"/>
      <c r="B32" s="66"/>
      <c r="C32" s="23" t="s">
        <v>11</v>
      </c>
      <c r="D32" s="3" t="s">
        <v>205</v>
      </c>
      <c r="E32" s="26" t="s">
        <v>236</v>
      </c>
      <c r="F32" s="26"/>
      <c r="G32" s="27"/>
      <c r="H32" s="28"/>
      <c r="I32" s="29"/>
      <c r="J32" s="30"/>
      <c r="K32" s="58">
        <v>500</v>
      </c>
      <c r="L32" s="59"/>
      <c r="M32" s="31"/>
      <c r="N32" s="31">
        <f t="shared" si="0"/>
        <v>500</v>
      </c>
      <c r="O32" s="65" t="s">
        <v>242</v>
      </c>
    </row>
    <row r="33" spans="1:15" ht="63.75" customHeight="1">
      <c r="A33" s="1"/>
      <c r="B33" s="66"/>
      <c r="C33" s="23" t="s">
        <v>12</v>
      </c>
      <c r="D33" s="2" t="s">
        <v>89</v>
      </c>
      <c r="E33" s="26"/>
      <c r="F33" s="26"/>
      <c r="G33" s="27"/>
      <c r="H33" s="28"/>
      <c r="I33" s="29"/>
      <c r="J33" s="30"/>
      <c r="K33" s="58"/>
      <c r="L33" s="59"/>
      <c r="M33" s="31"/>
      <c r="N33" s="31">
        <f t="shared" si="0"/>
        <v>0</v>
      </c>
      <c r="O33" s="65"/>
    </row>
    <row r="34" spans="1:15" ht="44.25" customHeight="1">
      <c r="A34" s="1"/>
      <c r="B34" s="66"/>
      <c r="C34" s="23" t="s">
        <v>26</v>
      </c>
      <c r="D34" s="2" t="s">
        <v>206</v>
      </c>
      <c r="E34" s="26"/>
      <c r="F34" s="26"/>
      <c r="G34" s="27"/>
      <c r="H34" s="28"/>
      <c r="I34" s="29"/>
      <c r="J34" s="30"/>
      <c r="K34" s="58">
        <v>3250</v>
      </c>
      <c r="L34" s="59"/>
      <c r="M34" s="31"/>
      <c r="N34" s="31">
        <f t="shared" si="0"/>
        <v>3250</v>
      </c>
      <c r="O34" s="65" t="s">
        <v>242</v>
      </c>
    </row>
    <row r="35" spans="1:15" ht="34.5" customHeight="1">
      <c r="A35" s="1"/>
      <c r="B35" s="67"/>
      <c r="C35" s="23" t="s">
        <v>79</v>
      </c>
      <c r="D35" s="2" t="s">
        <v>75</v>
      </c>
      <c r="E35" s="26"/>
      <c r="F35" s="26"/>
      <c r="G35" s="27" t="s">
        <v>99</v>
      </c>
      <c r="H35" s="28"/>
      <c r="I35" s="79">
        <f>368974+59000</f>
        <v>427974</v>
      </c>
      <c r="J35" s="30"/>
      <c r="K35" s="58"/>
      <c r="L35" s="59"/>
      <c r="M35" s="31"/>
      <c r="N35" s="31">
        <f t="shared" si="0"/>
        <v>427974</v>
      </c>
      <c r="O35" s="65" t="s">
        <v>173</v>
      </c>
    </row>
    <row r="36" spans="1:15" ht="40.5" customHeight="1">
      <c r="A36" s="1"/>
      <c r="B36" s="9"/>
      <c r="C36" s="23" t="s">
        <v>81</v>
      </c>
      <c r="D36" s="7" t="s">
        <v>181</v>
      </c>
      <c r="E36" s="26"/>
      <c r="F36" s="26"/>
      <c r="G36" s="27">
        <v>2021</v>
      </c>
      <c r="H36" s="28"/>
      <c r="I36" s="29"/>
      <c r="J36" s="30">
        <v>4000</v>
      </c>
      <c r="K36" s="58"/>
      <c r="L36" s="59"/>
      <c r="M36" s="31"/>
      <c r="N36" s="31">
        <f aca="true" t="shared" si="1" ref="N36:N67">SUM(H36:M36)</f>
        <v>4000</v>
      </c>
      <c r="O36" s="65" t="s">
        <v>175</v>
      </c>
    </row>
    <row r="37" spans="1:15" ht="46.5" customHeight="1">
      <c r="A37" s="1"/>
      <c r="B37" s="9"/>
      <c r="C37" s="23" t="s">
        <v>82</v>
      </c>
      <c r="D37" s="2" t="s">
        <v>207</v>
      </c>
      <c r="E37" s="26"/>
      <c r="F37" s="26"/>
      <c r="G37" s="27"/>
      <c r="H37" s="28"/>
      <c r="I37" s="29"/>
      <c r="J37" s="30"/>
      <c r="K37" s="58"/>
      <c r="L37" s="59"/>
      <c r="M37" s="31"/>
      <c r="N37" s="31">
        <f t="shared" si="1"/>
        <v>0</v>
      </c>
      <c r="O37" s="65"/>
    </row>
    <row r="38" spans="1:15" ht="38.25" customHeight="1">
      <c r="A38" s="17">
        <v>4</v>
      </c>
      <c r="B38" s="4" t="s">
        <v>92</v>
      </c>
      <c r="C38" s="25" t="s">
        <v>4</v>
      </c>
      <c r="D38" s="2" t="s">
        <v>208</v>
      </c>
      <c r="E38" s="26" t="s">
        <v>237</v>
      </c>
      <c r="F38" s="26" t="s">
        <v>247</v>
      </c>
      <c r="G38" s="27"/>
      <c r="H38" s="28">
        <v>32000</v>
      </c>
      <c r="I38" s="29"/>
      <c r="J38" s="30"/>
      <c r="K38" s="58"/>
      <c r="L38" s="59"/>
      <c r="M38" s="31"/>
      <c r="N38" s="31">
        <f t="shared" si="1"/>
        <v>32000</v>
      </c>
      <c r="O38" s="65"/>
    </row>
    <row r="39" spans="1:15" ht="37.5" customHeight="1">
      <c r="A39" s="1"/>
      <c r="B39" s="5" t="s">
        <v>13</v>
      </c>
      <c r="C39" s="23" t="s">
        <v>1</v>
      </c>
      <c r="D39" s="2" t="s">
        <v>24</v>
      </c>
      <c r="E39" s="26" t="s">
        <v>238</v>
      </c>
      <c r="F39" s="26"/>
      <c r="G39" s="27" t="s">
        <v>158</v>
      </c>
      <c r="H39" s="28">
        <v>110000</v>
      </c>
      <c r="I39" s="29"/>
      <c r="J39" s="30"/>
      <c r="K39" s="58"/>
      <c r="L39" s="59"/>
      <c r="M39" s="31"/>
      <c r="N39" s="31">
        <f t="shared" si="1"/>
        <v>110000</v>
      </c>
      <c r="O39" s="65" t="s">
        <v>269</v>
      </c>
    </row>
    <row r="40" spans="1:15" ht="30" customHeight="1">
      <c r="A40" s="20"/>
      <c r="B40" s="66"/>
      <c r="C40" s="23" t="s">
        <v>2</v>
      </c>
      <c r="D40" s="2" t="s">
        <v>25</v>
      </c>
      <c r="E40" s="26" t="s">
        <v>238</v>
      </c>
      <c r="F40" s="26"/>
      <c r="G40" s="27" t="s">
        <v>167</v>
      </c>
      <c r="H40" s="28">
        <v>30000</v>
      </c>
      <c r="I40" s="29"/>
      <c r="J40" s="30"/>
      <c r="K40" s="58"/>
      <c r="L40" s="59"/>
      <c r="M40" s="31"/>
      <c r="N40" s="31">
        <f t="shared" si="1"/>
        <v>30000</v>
      </c>
      <c r="O40" s="65" t="s">
        <v>168</v>
      </c>
    </row>
    <row r="41" spans="1:15" ht="33" customHeight="1">
      <c r="A41" s="1"/>
      <c r="B41" s="66"/>
      <c r="C41" s="23" t="s">
        <v>9</v>
      </c>
      <c r="D41" s="2" t="s">
        <v>209</v>
      </c>
      <c r="E41" s="26" t="s">
        <v>31</v>
      </c>
      <c r="F41" s="26"/>
      <c r="G41" s="27"/>
      <c r="H41" s="28"/>
      <c r="I41" s="29"/>
      <c r="J41" s="30"/>
      <c r="K41" s="58"/>
      <c r="L41" s="59"/>
      <c r="M41" s="31"/>
      <c r="N41" s="31">
        <f t="shared" si="1"/>
        <v>0</v>
      </c>
      <c r="O41" s="65"/>
    </row>
    <row r="42" spans="1:15" ht="33" customHeight="1">
      <c r="A42" s="1"/>
      <c r="B42" s="66"/>
      <c r="C42" s="23" t="s">
        <v>10</v>
      </c>
      <c r="D42" s="2" t="s">
        <v>133</v>
      </c>
      <c r="E42" s="26" t="s">
        <v>31</v>
      </c>
      <c r="F42" s="26"/>
      <c r="G42" s="27"/>
      <c r="H42" s="28"/>
      <c r="I42" s="29"/>
      <c r="J42" s="30"/>
      <c r="K42" s="58"/>
      <c r="L42" s="59"/>
      <c r="M42" s="31"/>
      <c r="N42" s="31">
        <f t="shared" si="1"/>
        <v>0</v>
      </c>
      <c r="O42" s="65"/>
    </row>
    <row r="43" spans="1:15" ht="33" customHeight="1">
      <c r="A43" s="1"/>
      <c r="B43" s="66"/>
      <c r="C43" s="23" t="s">
        <v>11</v>
      </c>
      <c r="D43" s="2" t="s">
        <v>210</v>
      </c>
      <c r="E43" s="26" t="s">
        <v>31</v>
      </c>
      <c r="F43" s="26"/>
      <c r="G43" s="27"/>
      <c r="H43" s="28"/>
      <c r="I43" s="29"/>
      <c r="J43" s="30"/>
      <c r="K43" s="58"/>
      <c r="L43" s="59"/>
      <c r="M43" s="31"/>
      <c r="N43" s="31">
        <f t="shared" si="1"/>
        <v>0</v>
      </c>
      <c r="O43" s="65"/>
    </row>
    <row r="44" spans="1:15" ht="36.75" customHeight="1">
      <c r="A44" s="1"/>
      <c r="B44" s="66"/>
      <c r="C44" s="23" t="s">
        <v>12</v>
      </c>
      <c r="D44" s="2" t="s">
        <v>243</v>
      </c>
      <c r="E44" s="26" t="s">
        <v>134</v>
      </c>
      <c r="F44" s="26"/>
      <c r="G44" s="27"/>
      <c r="H44" s="28"/>
      <c r="I44" s="29"/>
      <c r="J44" s="30"/>
      <c r="K44" s="58"/>
      <c r="L44" s="59"/>
      <c r="M44" s="31"/>
      <c r="N44" s="31">
        <f t="shared" si="1"/>
        <v>0</v>
      </c>
      <c r="O44" s="65"/>
    </row>
    <row r="45" spans="1:15" ht="46.5" customHeight="1">
      <c r="A45" s="1"/>
      <c r="B45" s="66"/>
      <c r="C45" s="23" t="s">
        <v>26</v>
      </c>
      <c r="D45" s="2" t="s">
        <v>211</v>
      </c>
      <c r="E45" s="26" t="s">
        <v>239</v>
      </c>
      <c r="F45" s="26"/>
      <c r="G45" s="27"/>
      <c r="H45" s="28"/>
      <c r="I45" s="29"/>
      <c r="J45" s="30"/>
      <c r="K45" s="58"/>
      <c r="L45" s="59"/>
      <c r="M45" s="31"/>
      <c r="N45" s="31">
        <f t="shared" si="1"/>
        <v>0</v>
      </c>
      <c r="O45" s="65"/>
    </row>
    <row r="46" spans="1:15" ht="87" customHeight="1">
      <c r="A46" s="17">
        <v>5</v>
      </c>
      <c r="B46" s="4" t="s">
        <v>20</v>
      </c>
      <c r="C46" s="23" t="s">
        <v>4</v>
      </c>
      <c r="D46" s="2" t="s">
        <v>212</v>
      </c>
      <c r="E46" s="26" t="s">
        <v>65</v>
      </c>
      <c r="F46" s="32" t="s">
        <v>98</v>
      </c>
      <c r="G46" s="27" t="s">
        <v>167</v>
      </c>
      <c r="H46" s="28"/>
      <c r="I46" s="29"/>
      <c r="J46" s="30"/>
      <c r="K46" s="58"/>
      <c r="L46" s="59"/>
      <c r="M46" s="31"/>
      <c r="N46" s="31">
        <f t="shared" si="1"/>
        <v>0</v>
      </c>
      <c r="O46" s="65" t="s">
        <v>176</v>
      </c>
    </row>
    <row r="47" spans="1:15" ht="51" customHeight="1">
      <c r="A47" s="1"/>
      <c r="B47" s="66"/>
      <c r="C47" s="23" t="s">
        <v>1</v>
      </c>
      <c r="D47" s="2" t="s">
        <v>213</v>
      </c>
      <c r="E47" s="26" t="s">
        <v>134</v>
      </c>
      <c r="F47" s="26"/>
      <c r="G47" s="27"/>
      <c r="H47" s="28"/>
      <c r="I47" s="29"/>
      <c r="J47" s="30"/>
      <c r="K47" s="58"/>
      <c r="L47" s="59"/>
      <c r="M47" s="31">
        <v>15000</v>
      </c>
      <c r="N47" s="31">
        <f t="shared" si="1"/>
        <v>15000</v>
      </c>
      <c r="O47" s="65"/>
    </row>
    <row r="48" spans="1:15" ht="51" customHeight="1">
      <c r="A48" s="20"/>
      <c r="B48" s="66"/>
      <c r="C48" s="23" t="s">
        <v>2</v>
      </c>
      <c r="D48" s="2" t="s">
        <v>214</v>
      </c>
      <c r="E48" s="26" t="s">
        <v>51</v>
      </c>
      <c r="F48" s="26"/>
      <c r="G48" s="27"/>
      <c r="H48" s="28"/>
      <c r="I48" s="29"/>
      <c r="J48" s="30">
        <v>2000</v>
      </c>
      <c r="K48" s="58"/>
      <c r="L48" s="59"/>
      <c r="M48" s="31"/>
      <c r="N48" s="31">
        <f t="shared" si="1"/>
        <v>2000</v>
      </c>
      <c r="O48" s="65"/>
    </row>
    <row r="49" spans="1:15" ht="51" customHeight="1">
      <c r="A49" s="1"/>
      <c r="B49" s="66"/>
      <c r="C49" s="23" t="s">
        <v>9</v>
      </c>
      <c r="D49" s="2" t="s">
        <v>215</v>
      </c>
      <c r="E49" s="26"/>
      <c r="F49" s="26"/>
      <c r="G49" s="27"/>
      <c r="H49" s="28"/>
      <c r="I49" s="29"/>
      <c r="J49" s="30"/>
      <c r="K49" s="58"/>
      <c r="L49" s="59"/>
      <c r="M49" s="31"/>
      <c r="N49" s="31">
        <f t="shared" si="1"/>
        <v>0</v>
      </c>
      <c r="O49" s="65"/>
    </row>
    <row r="50" spans="1:15" ht="36" customHeight="1">
      <c r="A50" s="1"/>
      <c r="B50" s="66"/>
      <c r="C50" s="23" t="s">
        <v>10</v>
      </c>
      <c r="D50" s="2" t="s">
        <v>93</v>
      </c>
      <c r="E50" s="26"/>
      <c r="F50" s="26"/>
      <c r="G50" s="27"/>
      <c r="H50" s="28"/>
      <c r="I50" s="29"/>
      <c r="J50" s="30"/>
      <c r="K50" s="58"/>
      <c r="L50" s="59"/>
      <c r="M50" s="31"/>
      <c r="N50" s="31">
        <f t="shared" si="1"/>
        <v>0</v>
      </c>
      <c r="O50" s="65"/>
    </row>
    <row r="51" spans="1:15" ht="43.5" customHeight="1">
      <c r="A51" s="1"/>
      <c r="B51" s="66"/>
      <c r="C51" s="23" t="s">
        <v>11</v>
      </c>
      <c r="D51" s="2" t="s">
        <v>216</v>
      </c>
      <c r="E51" s="26" t="s">
        <v>96</v>
      </c>
      <c r="F51" s="26"/>
      <c r="G51" s="27" t="s">
        <v>167</v>
      </c>
      <c r="H51" s="28">
        <v>50000</v>
      </c>
      <c r="I51" s="29"/>
      <c r="J51" s="30">
        <v>1500</v>
      </c>
      <c r="K51" s="58">
        <v>304662</v>
      </c>
      <c r="L51" s="59"/>
      <c r="M51" s="31">
        <v>60000</v>
      </c>
      <c r="N51" s="31">
        <f t="shared" si="1"/>
        <v>416162</v>
      </c>
      <c r="O51" s="65" t="s">
        <v>169</v>
      </c>
    </row>
    <row r="52" spans="1:15" ht="60" customHeight="1">
      <c r="A52" s="1"/>
      <c r="B52" s="8"/>
      <c r="C52" s="23" t="s">
        <v>12</v>
      </c>
      <c r="D52" s="2" t="s">
        <v>182</v>
      </c>
      <c r="E52" s="26" t="s">
        <v>240</v>
      </c>
      <c r="F52" s="26"/>
      <c r="G52" s="27"/>
      <c r="H52" s="28"/>
      <c r="I52" s="29"/>
      <c r="J52" s="30">
        <v>550</v>
      </c>
      <c r="K52" s="58"/>
      <c r="L52" s="59"/>
      <c r="M52" s="31"/>
      <c r="N52" s="31">
        <f t="shared" si="1"/>
        <v>550</v>
      </c>
      <c r="O52" s="65"/>
    </row>
    <row r="53" spans="1:15" ht="64.5" customHeight="1">
      <c r="A53" s="1"/>
      <c r="B53" s="8"/>
      <c r="C53" s="23" t="s">
        <v>26</v>
      </c>
      <c r="D53" s="2" t="s">
        <v>217</v>
      </c>
      <c r="E53" s="26" t="s">
        <v>135</v>
      </c>
      <c r="F53" s="26"/>
      <c r="G53" s="27"/>
      <c r="H53" s="28"/>
      <c r="I53" s="29"/>
      <c r="J53" s="30">
        <v>3000</v>
      </c>
      <c r="K53" s="58"/>
      <c r="L53" s="59"/>
      <c r="M53" s="31"/>
      <c r="N53" s="31">
        <f t="shared" si="1"/>
        <v>3000</v>
      </c>
      <c r="O53" s="65"/>
    </row>
    <row r="54" spans="1:15" ht="51" customHeight="1">
      <c r="A54" s="1"/>
      <c r="B54" s="66"/>
      <c r="C54" s="23" t="s">
        <v>79</v>
      </c>
      <c r="D54" s="2" t="s">
        <v>218</v>
      </c>
      <c r="E54" s="26" t="s">
        <v>148</v>
      </c>
      <c r="F54" s="26"/>
      <c r="G54" s="27" t="s">
        <v>167</v>
      </c>
      <c r="H54" s="28"/>
      <c r="I54" s="29"/>
      <c r="J54" s="30"/>
      <c r="K54" s="58"/>
      <c r="L54" s="59"/>
      <c r="M54" s="31"/>
      <c r="N54" s="31">
        <f t="shared" si="1"/>
        <v>0</v>
      </c>
      <c r="O54" s="65" t="s">
        <v>163</v>
      </c>
    </row>
    <row r="55" spans="1:15" ht="61.5" customHeight="1">
      <c r="A55" s="1"/>
      <c r="B55" s="67"/>
      <c r="C55" s="23" t="s">
        <v>81</v>
      </c>
      <c r="D55" s="2" t="s">
        <v>90</v>
      </c>
      <c r="E55" s="26" t="s">
        <v>148</v>
      </c>
      <c r="F55" s="26"/>
      <c r="G55" s="27"/>
      <c r="H55" s="28"/>
      <c r="I55" s="79">
        <v>110000</v>
      </c>
      <c r="J55" s="30">
        <v>450</v>
      </c>
      <c r="K55" s="58">
        <v>3182</v>
      </c>
      <c r="L55" s="59"/>
      <c r="M55" s="31"/>
      <c r="N55" s="31">
        <f t="shared" si="1"/>
        <v>113632</v>
      </c>
      <c r="O55" s="65" t="s">
        <v>129</v>
      </c>
    </row>
    <row r="56" spans="1:15" ht="43.5" customHeight="1">
      <c r="A56" s="1"/>
      <c r="B56" s="8"/>
      <c r="C56" s="23" t="s">
        <v>82</v>
      </c>
      <c r="D56" s="2" t="s">
        <v>219</v>
      </c>
      <c r="E56" s="26" t="s">
        <v>148</v>
      </c>
      <c r="F56" s="26"/>
      <c r="G56" s="27"/>
      <c r="H56" s="28"/>
      <c r="I56" s="29"/>
      <c r="J56" s="30"/>
      <c r="K56" s="58"/>
      <c r="L56" s="59"/>
      <c r="M56" s="31"/>
      <c r="N56" s="31">
        <f t="shared" si="1"/>
        <v>0</v>
      </c>
      <c r="O56" s="65"/>
    </row>
    <row r="57" spans="1:15" ht="51" customHeight="1">
      <c r="A57" s="1"/>
      <c r="B57" s="8"/>
      <c r="C57" s="23" t="s">
        <v>83</v>
      </c>
      <c r="D57" s="2" t="s">
        <v>77</v>
      </c>
      <c r="E57" s="26" t="s">
        <v>148</v>
      </c>
      <c r="F57" s="26"/>
      <c r="G57" s="27" t="s">
        <v>99</v>
      </c>
      <c r="H57" s="28">
        <v>2000</v>
      </c>
      <c r="I57" s="29"/>
      <c r="J57" s="30">
        <v>800</v>
      </c>
      <c r="K57" s="58"/>
      <c r="L57" s="59"/>
      <c r="M57" s="31"/>
      <c r="N57" s="31">
        <f t="shared" si="1"/>
        <v>2800</v>
      </c>
      <c r="O57" s="65" t="s">
        <v>160</v>
      </c>
    </row>
    <row r="58" spans="1:15" ht="66.75" customHeight="1">
      <c r="A58" s="1"/>
      <c r="B58" s="8"/>
      <c r="C58" s="23" t="s">
        <v>84</v>
      </c>
      <c r="D58" s="2" t="s">
        <v>220</v>
      </c>
      <c r="E58" s="26" t="s">
        <v>96</v>
      </c>
      <c r="F58" s="26"/>
      <c r="G58" s="27"/>
      <c r="H58" s="28"/>
      <c r="I58" s="29"/>
      <c r="J58" s="30">
        <v>500</v>
      </c>
      <c r="K58" s="58"/>
      <c r="L58" s="59"/>
      <c r="M58" s="31"/>
      <c r="N58" s="31">
        <f t="shared" si="1"/>
        <v>500</v>
      </c>
      <c r="O58" s="65"/>
    </row>
    <row r="59" spans="1:15" ht="43.5" customHeight="1">
      <c r="A59" s="1"/>
      <c r="B59" s="8"/>
      <c r="C59" s="23" t="s">
        <v>85</v>
      </c>
      <c r="D59" s="2" t="s">
        <v>95</v>
      </c>
      <c r="E59" s="26" t="s">
        <v>136</v>
      </c>
      <c r="F59" s="26"/>
      <c r="G59" s="27"/>
      <c r="H59" s="28"/>
      <c r="I59" s="29"/>
      <c r="J59" s="30"/>
      <c r="K59" s="58"/>
      <c r="L59" s="59"/>
      <c r="M59" s="31"/>
      <c r="N59" s="31">
        <f t="shared" si="1"/>
        <v>0</v>
      </c>
      <c r="O59" s="65"/>
    </row>
    <row r="60" spans="1:15" ht="98.25" customHeight="1">
      <c r="A60" s="1"/>
      <c r="B60" s="8"/>
      <c r="C60" s="23" t="s">
        <v>80</v>
      </c>
      <c r="D60" s="2" t="s">
        <v>221</v>
      </c>
      <c r="E60" s="26" t="s">
        <v>27</v>
      </c>
      <c r="F60" s="26"/>
      <c r="G60" s="27" t="s">
        <v>137</v>
      </c>
      <c r="H60" s="28"/>
      <c r="I60" s="29"/>
      <c r="J60" s="30">
        <v>1000</v>
      </c>
      <c r="K60" s="58"/>
      <c r="L60" s="59"/>
      <c r="M60" s="31"/>
      <c r="N60" s="31">
        <f t="shared" si="1"/>
        <v>1000</v>
      </c>
      <c r="O60" s="65" t="s">
        <v>244</v>
      </c>
    </row>
    <row r="61" spans="1:15" ht="60">
      <c r="A61" s="17">
        <v>6</v>
      </c>
      <c r="B61" s="4" t="s">
        <v>21</v>
      </c>
      <c r="C61" s="23" t="s">
        <v>4</v>
      </c>
      <c r="D61" s="2" t="s">
        <v>222</v>
      </c>
      <c r="E61" s="26" t="s">
        <v>248</v>
      </c>
      <c r="F61" s="26" t="s">
        <v>68</v>
      </c>
      <c r="G61" s="27" t="s">
        <v>165</v>
      </c>
      <c r="H61" s="28">
        <v>53000</v>
      </c>
      <c r="I61" s="79">
        <f>11346+22000</f>
        <v>33346</v>
      </c>
      <c r="J61" s="30">
        <v>500</v>
      </c>
      <c r="K61" s="58"/>
      <c r="L61" s="59"/>
      <c r="M61" s="31"/>
      <c r="N61" s="31">
        <f t="shared" si="1"/>
        <v>86846</v>
      </c>
      <c r="O61" s="68" t="s">
        <v>171</v>
      </c>
    </row>
    <row r="62" spans="1:15" ht="58.5" customHeight="1">
      <c r="A62" s="1"/>
      <c r="B62" s="5" t="s">
        <v>13</v>
      </c>
      <c r="C62" s="23" t="s">
        <v>1</v>
      </c>
      <c r="D62" s="2" t="s">
        <v>223</v>
      </c>
      <c r="E62" s="26" t="s">
        <v>138</v>
      </c>
      <c r="F62" s="26"/>
      <c r="G62" s="27" t="s">
        <v>178</v>
      </c>
      <c r="H62" s="28"/>
      <c r="I62" s="29"/>
      <c r="J62" s="30"/>
      <c r="K62" s="58"/>
      <c r="L62" s="59"/>
      <c r="M62" s="31"/>
      <c r="N62" s="31">
        <f t="shared" si="1"/>
        <v>0</v>
      </c>
      <c r="O62" s="65" t="s">
        <v>177</v>
      </c>
    </row>
    <row r="63" spans="1:15" ht="43.5" customHeight="1">
      <c r="A63" s="1"/>
      <c r="B63" s="67"/>
      <c r="C63" s="23" t="s">
        <v>2</v>
      </c>
      <c r="D63" s="2" t="s">
        <v>224</v>
      </c>
      <c r="E63" s="26" t="s">
        <v>148</v>
      </c>
      <c r="F63" s="26"/>
      <c r="G63" s="27" t="s">
        <v>100</v>
      </c>
      <c r="H63" s="28"/>
      <c r="I63" s="29"/>
      <c r="J63" s="30">
        <v>1700</v>
      </c>
      <c r="K63" s="58"/>
      <c r="L63" s="59"/>
      <c r="M63" s="31"/>
      <c r="N63" s="31">
        <f t="shared" si="1"/>
        <v>1700</v>
      </c>
      <c r="O63" s="65"/>
    </row>
    <row r="64" spans="1:15" ht="51.75" customHeight="1">
      <c r="A64" s="1"/>
      <c r="B64" s="6"/>
      <c r="C64" s="23" t="s">
        <v>9</v>
      </c>
      <c r="D64" s="2" t="s">
        <v>183</v>
      </c>
      <c r="E64" s="26" t="s">
        <v>148</v>
      </c>
      <c r="F64" s="26"/>
      <c r="G64" s="27"/>
      <c r="H64" s="28"/>
      <c r="I64" s="29"/>
      <c r="J64" s="30"/>
      <c r="K64" s="58"/>
      <c r="L64" s="59"/>
      <c r="M64" s="31"/>
      <c r="N64" s="31">
        <f t="shared" si="1"/>
        <v>0</v>
      </c>
      <c r="O64" s="65"/>
    </row>
    <row r="65" spans="1:15" ht="66.75" customHeight="1">
      <c r="A65" s="1"/>
      <c r="B65" s="6"/>
      <c r="C65" s="23" t="s">
        <v>10</v>
      </c>
      <c r="D65" s="2" t="s">
        <v>225</v>
      </c>
      <c r="E65" s="26" t="s">
        <v>145</v>
      </c>
      <c r="F65" s="26"/>
      <c r="G65" s="27" t="s">
        <v>167</v>
      </c>
      <c r="H65" s="28">
        <v>1000000</v>
      </c>
      <c r="I65" s="29"/>
      <c r="J65" s="30"/>
      <c r="K65" s="58"/>
      <c r="L65" s="59"/>
      <c r="M65" s="31"/>
      <c r="N65" s="31">
        <f t="shared" si="1"/>
        <v>1000000</v>
      </c>
      <c r="O65" s="65" t="s">
        <v>170</v>
      </c>
    </row>
    <row r="66" spans="1:15" ht="43.5" customHeight="1">
      <c r="A66" s="1"/>
      <c r="B66" s="6"/>
      <c r="C66" s="23" t="s">
        <v>11</v>
      </c>
      <c r="D66" s="2" t="s">
        <v>226</v>
      </c>
      <c r="E66" s="26" t="s">
        <v>148</v>
      </c>
      <c r="F66" s="26"/>
      <c r="G66" s="27"/>
      <c r="H66" s="28"/>
      <c r="I66" s="29"/>
      <c r="J66" s="30"/>
      <c r="K66" s="58"/>
      <c r="L66" s="59"/>
      <c r="M66" s="31"/>
      <c r="N66" s="31">
        <f t="shared" si="1"/>
        <v>0</v>
      </c>
      <c r="O66" s="65"/>
    </row>
    <row r="67" spans="1:15" ht="43.5" customHeight="1">
      <c r="A67" s="1"/>
      <c r="B67" s="6"/>
      <c r="C67" s="23" t="s">
        <v>12</v>
      </c>
      <c r="D67" s="2" t="s">
        <v>78</v>
      </c>
      <c r="E67" s="26" t="s">
        <v>139</v>
      </c>
      <c r="F67" s="26"/>
      <c r="G67" s="27"/>
      <c r="H67" s="28"/>
      <c r="I67" s="29"/>
      <c r="J67" s="30"/>
      <c r="K67" s="58"/>
      <c r="L67" s="59"/>
      <c r="M67" s="31">
        <v>2500</v>
      </c>
      <c r="N67" s="31">
        <f t="shared" si="1"/>
        <v>2500</v>
      </c>
      <c r="O67" s="65"/>
    </row>
    <row r="68" spans="1:15" ht="62.25" customHeight="1">
      <c r="A68" s="17">
        <v>7</v>
      </c>
      <c r="B68" s="4" t="s">
        <v>22</v>
      </c>
      <c r="C68" s="23" t="s">
        <v>4</v>
      </c>
      <c r="D68" s="2" t="s">
        <v>227</v>
      </c>
      <c r="E68" s="26" t="s">
        <v>249</v>
      </c>
      <c r="F68" s="26" t="s">
        <v>71</v>
      </c>
      <c r="G68" s="27"/>
      <c r="H68" s="28"/>
      <c r="I68" s="79">
        <v>54000</v>
      </c>
      <c r="J68" s="30"/>
      <c r="K68" s="58"/>
      <c r="L68" s="59"/>
      <c r="M68" s="31">
        <v>14304</v>
      </c>
      <c r="N68" s="31">
        <f>SUM(H68:M68)</f>
        <v>68304</v>
      </c>
      <c r="O68" s="65" t="s">
        <v>151</v>
      </c>
    </row>
    <row r="69" spans="1:15" ht="43.5" customHeight="1">
      <c r="A69" s="1"/>
      <c r="B69" s="5" t="s">
        <v>13</v>
      </c>
      <c r="C69" s="23" t="s">
        <v>1</v>
      </c>
      <c r="D69" s="2" t="s">
        <v>86</v>
      </c>
      <c r="E69" s="26" t="s">
        <v>148</v>
      </c>
      <c r="F69" s="26"/>
      <c r="G69" s="27"/>
      <c r="H69" s="28"/>
      <c r="I69" s="29"/>
      <c r="J69" s="30"/>
      <c r="K69" s="58"/>
      <c r="L69" s="59"/>
      <c r="M69" s="31"/>
      <c r="N69" s="31">
        <f aca="true" t="shared" si="2" ref="N69:N78">SUM(H69:M69)</f>
        <v>0</v>
      </c>
      <c r="O69" s="65"/>
    </row>
    <row r="70" spans="1:15" ht="63" customHeight="1">
      <c r="A70" s="1"/>
      <c r="B70" s="66"/>
      <c r="C70" s="23" t="s">
        <v>2</v>
      </c>
      <c r="D70" s="2" t="s">
        <v>228</v>
      </c>
      <c r="E70" s="26" t="s">
        <v>149</v>
      </c>
      <c r="F70" s="26"/>
      <c r="G70" s="27"/>
      <c r="H70" s="28"/>
      <c r="I70" s="29"/>
      <c r="J70" s="30"/>
      <c r="K70" s="58"/>
      <c r="L70" s="59"/>
      <c r="M70" s="31">
        <v>80000</v>
      </c>
      <c r="N70" s="31">
        <f t="shared" si="2"/>
        <v>80000</v>
      </c>
      <c r="O70" s="65"/>
    </row>
    <row r="71" spans="1:15" ht="49.5" customHeight="1">
      <c r="A71" s="1"/>
      <c r="B71" s="66"/>
      <c r="C71" s="23" t="s">
        <v>9</v>
      </c>
      <c r="D71" s="2" t="s">
        <v>229</v>
      </c>
      <c r="E71" s="26" t="s">
        <v>140</v>
      </c>
      <c r="F71" s="26"/>
      <c r="G71" s="27"/>
      <c r="H71" s="28"/>
      <c r="I71" s="29"/>
      <c r="J71" s="30"/>
      <c r="K71" s="58"/>
      <c r="L71" s="59"/>
      <c r="M71" s="31">
        <v>20000</v>
      </c>
      <c r="N71" s="31">
        <f t="shared" si="2"/>
        <v>20000</v>
      </c>
      <c r="O71" s="65"/>
    </row>
    <row r="72" spans="1:15" ht="43.5" customHeight="1">
      <c r="A72" s="1"/>
      <c r="B72" s="6"/>
      <c r="C72" s="23" t="s">
        <v>10</v>
      </c>
      <c r="D72" s="2" t="s">
        <v>76</v>
      </c>
      <c r="E72" s="26" t="s">
        <v>149</v>
      </c>
      <c r="F72" s="26"/>
      <c r="G72" s="27"/>
      <c r="H72" s="28"/>
      <c r="I72" s="29"/>
      <c r="J72" s="30"/>
      <c r="K72" s="58"/>
      <c r="L72" s="59"/>
      <c r="M72" s="31">
        <v>792408</v>
      </c>
      <c r="N72" s="31">
        <f t="shared" si="2"/>
        <v>792408</v>
      </c>
      <c r="O72" s="65" t="s">
        <v>150</v>
      </c>
    </row>
    <row r="73" spans="1:15" ht="45" customHeight="1">
      <c r="A73" s="17">
        <v>8</v>
      </c>
      <c r="B73" s="4" t="s">
        <v>61</v>
      </c>
      <c r="C73" s="23" t="s">
        <v>4</v>
      </c>
      <c r="D73" s="2" t="s">
        <v>74</v>
      </c>
      <c r="E73" s="26" t="s">
        <v>44</v>
      </c>
      <c r="F73" s="26" t="s">
        <v>268</v>
      </c>
      <c r="G73" s="27"/>
      <c r="H73" s="28"/>
      <c r="I73" s="29"/>
      <c r="J73" s="30"/>
      <c r="K73" s="58"/>
      <c r="L73" s="59"/>
      <c r="M73" s="31"/>
      <c r="N73" s="31">
        <f t="shared" si="2"/>
        <v>0</v>
      </c>
      <c r="O73" s="65"/>
    </row>
    <row r="74" spans="1:15" ht="45" customHeight="1">
      <c r="A74" s="1"/>
      <c r="B74" s="5" t="s">
        <v>13</v>
      </c>
      <c r="C74" s="23" t="s">
        <v>1</v>
      </c>
      <c r="D74" s="2" t="s">
        <v>230</v>
      </c>
      <c r="E74" s="26"/>
      <c r="F74" s="26"/>
      <c r="G74" s="27"/>
      <c r="H74" s="28"/>
      <c r="I74" s="29"/>
      <c r="J74" s="30"/>
      <c r="K74" s="58"/>
      <c r="L74" s="59"/>
      <c r="M74" s="31"/>
      <c r="N74" s="31">
        <f t="shared" si="2"/>
        <v>0</v>
      </c>
      <c r="O74" s="65"/>
    </row>
    <row r="75" spans="1:15" ht="54" customHeight="1">
      <c r="A75" s="1"/>
      <c r="B75" s="66"/>
      <c r="C75" s="23" t="s">
        <v>2</v>
      </c>
      <c r="D75" s="2" t="s">
        <v>231</v>
      </c>
      <c r="E75" s="26"/>
      <c r="F75" s="26"/>
      <c r="G75" s="27" t="s">
        <v>167</v>
      </c>
      <c r="H75" s="28">
        <v>1400</v>
      </c>
      <c r="I75" s="29"/>
      <c r="J75" s="30"/>
      <c r="K75" s="58"/>
      <c r="L75" s="59"/>
      <c r="M75" s="31"/>
      <c r="N75" s="31">
        <f t="shared" si="2"/>
        <v>1400</v>
      </c>
      <c r="O75" s="65"/>
    </row>
    <row r="76" spans="1:15" ht="30.75" customHeight="1">
      <c r="A76" s="1"/>
      <c r="B76" s="66"/>
      <c r="C76" s="23" t="s">
        <v>9</v>
      </c>
      <c r="D76" s="2" t="s">
        <v>232</v>
      </c>
      <c r="E76" s="26"/>
      <c r="F76" s="26"/>
      <c r="G76" s="27" t="s">
        <v>167</v>
      </c>
      <c r="H76" s="28">
        <v>2600</v>
      </c>
      <c r="I76" s="79">
        <v>90000</v>
      </c>
      <c r="J76" s="30"/>
      <c r="K76" s="58">
        <v>69163</v>
      </c>
      <c r="L76" s="59"/>
      <c r="M76" s="31"/>
      <c r="N76" s="31">
        <f t="shared" si="2"/>
        <v>161763</v>
      </c>
      <c r="O76" s="65" t="s">
        <v>130</v>
      </c>
    </row>
    <row r="77" spans="1:15" ht="43.5" customHeight="1">
      <c r="A77" s="1"/>
      <c r="B77" s="6"/>
      <c r="C77" s="23" t="s">
        <v>10</v>
      </c>
      <c r="D77" s="2" t="s">
        <v>241</v>
      </c>
      <c r="E77" s="26"/>
      <c r="F77" s="26"/>
      <c r="G77" s="27" t="s">
        <v>172</v>
      </c>
      <c r="H77" s="28">
        <v>45000</v>
      </c>
      <c r="I77" s="29"/>
      <c r="J77" s="30"/>
      <c r="K77" s="58"/>
      <c r="L77" s="59"/>
      <c r="M77" s="31">
        <v>10000</v>
      </c>
      <c r="N77" s="31">
        <f t="shared" si="2"/>
        <v>55000</v>
      </c>
      <c r="O77" s="65" t="s">
        <v>161</v>
      </c>
    </row>
    <row r="78" spans="1:15" ht="36" customHeight="1">
      <c r="A78" s="1"/>
      <c r="B78" s="6"/>
      <c r="C78" s="23" t="s">
        <v>11</v>
      </c>
      <c r="D78" s="2" t="s">
        <v>233</v>
      </c>
      <c r="E78" s="26"/>
      <c r="F78" s="26"/>
      <c r="G78" s="27" t="s">
        <v>165</v>
      </c>
      <c r="H78" s="28">
        <v>27000</v>
      </c>
      <c r="I78" s="79">
        <v>200000</v>
      </c>
      <c r="J78" s="30"/>
      <c r="K78" s="58">
        <v>69163</v>
      </c>
      <c r="L78" s="59"/>
      <c r="M78" s="31"/>
      <c r="N78" s="31">
        <f t="shared" si="2"/>
        <v>296163</v>
      </c>
      <c r="O78" s="65" t="s">
        <v>162</v>
      </c>
    </row>
    <row r="79" spans="1:15" ht="28.5" customHeight="1">
      <c r="A79" s="21"/>
      <c r="B79" s="22"/>
      <c r="C79" s="21"/>
      <c r="D79" s="35" t="s">
        <v>87</v>
      </c>
      <c r="E79" s="21"/>
      <c r="F79" s="36"/>
      <c r="G79" s="36"/>
      <c r="H79" s="60">
        <f aca="true" t="shared" si="3" ref="H79:N79">SUM(H4:H78)</f>
        <v>1410950</v>
      </c>
      <c r="I79" s="60">
        <f t="shared" si="3"/>
        <v>2387849</v>
      </c>
      <c r="J79" s="60">
        <f t="shared" si="3"/>
        <v>19500</v>
      </c>
      <c r="K79" s="60">
        <f t="shared" si="3"/>
        <v>550636</v>
      </c>
      <c r="L79" s="60">
        <f t="shared" si="3"/>
        <v>2090</v>
      </c>
      <c r="M79" s="60">
        <f t="shared" si="3"/>
        <v>1009062</v>
      </c>
      <c r="N79" s="63">
        <f t="shared" si="3"/>
        <v>5380087</v>
      </c>
      <c r="O79" s="69"/>
    </row>
    <row r="80" spans="1:15" ht="40.5" customHeight="1">
      <c r="A80" s="84" t="s">
        <v>264</v>
      </c>
      <c r="B80" s="85"/>
      <c r="C80" s="85"/>
      <c r="D80" s="85"/>
      <c r="E80" s="85"/>
      <c r="F80" s="85"/>
      <c r="G80" s="85"/>
      <c r="H80" s="85"/>
      <c r="I80" s="85"/>
      <c r="J80" s="85"/>
      <c r="K80" s="85"/>
      <c r="L80" s="85"/>
      <c r="M80" s="85"/>
      <c r="N80" s="85"/>
      <c r="O80" s="86"/>
    </row>
    <row r="81" spans="2:14" ht="15" customHeight="1">
      <c r="B81" s="12"/>
      <c r="C81" s="12"/>
      <c r="D81" s="12"/>
      <c r="E81" s="12"/>
      <c r="F81" s="12"/>
      <c r="G81" s="12"/>
      <c r="H81" s="12"/>
      <c r="I81" s="12"/>
      <c r="J81" s="12"/>
      <c r="K81" s="12"/>
      <c r="L81" s="12"/>
      <c r="M81" s="12"/>
      <c r="N81" s="12"/>
    </row>
  </sheetData>
  <sheetProtection/>
  <mergeCells count="3">
    <mergeCell ref="A1:O1"/>
    <mergeCell ref="A2:O2"/>
    <mergeCell ref="A80:O80"/>
  </mergeCells>
  <printOptions/>
  <pageMargins left="0.25" right="0.25" top="0.25" bottom="0.25" header="0.3" footer="0.3"/>
  <pageSetup horizontalDpi="600" verticalDpi="600" orientation="landscape" scale="50" r:id="rId1"/>
</worksheet>
</file>

<file path=xl/worksheets/sheet2.xml><?xml version="1.0" encoding="utf-8"?>
<worksheet xmlns="http://schemas.openxmlformats.org/spreadsheetml/2006/main" xmlns:r="http://schemas.openxmlformats.org/officeDocument/2006/relationships">
  <dimension ref="B4:E27"/>
  <sheetViews>
    <sheetView zoomScalePageLayoutView="0" workbookViewId="0" topLeftCell="A1">
      <selection activeCell="I20" sqref="I20"/>
    </sheetView>
  </sheetViews>
  <sheetFormatPr defaultColWidth="8.625" defaultRowHeight="15.75"/>
  <cols>
    <col min="1" max="1" width="4.00390625" style="49" customWidth="1"/>
    <col min="2" max="2" width="16.375" style="49" bestFit="1" customWidth="1"/>
    <col min="3" max="3" width="49.50390625" style="53" customWidth="1"/>
    <col min="4" max="4" width="35.50390625" style="54" customWidth="1"/>
    <col min="5" max="5" width="42.875" style="54" customWidth="1"/>
    <col min="6" max="16384" width="8.625" style="49" customWidth="1"/>
  </cols>
  <sheetData>
    <row r="4" spans="2:5" ht="12.75">
      <c r="B4" s="87" t="s">
        <v>36</v>
      </c>
      <c r="C4" s="87"/>
      <c r="D4" s="87"/>
      <c r="E4" s="87"/>
    </row>
    <row r="5" spans="2:5" ht="12.75">
      <c r="B5" s="50" t="s">
        <v>14</v>
      </c>
      <c r="C5" s="51" t="s">
        <v>15</v>
      </c>
      <c r="D5" s="52" t="s">
        <v>39</v>
      </c>
      <c r="E5" s="52" t="s">
        <v>104</v>
      </c>
    </row>
    <row r="6" spans="2:5" ht="38.25">
      <c r="B6" s="37" t="s">
        <v>94</v>
      </c>
      <c r="C6" s="38" t="s">
        <v>250</v>
      </c>
      <c r="D6" s="39" t="s">
        <v>117</v>
      </c>
      <c r="E6" s="57" t="s">
        <v>262</v>
      </c>
    </row>
    <row r="7" spans="2:5" ht="51">
      <c r="B7" s="41" t="s">
        <v>69</v>
      </c>
      <c r="C7" s="42" t="s">
        <v>70</v>
      </c>
      <c r="D7" s="43" t="s">
        <v>257</v>
      </c>
      <c r="E7" s="40" t="s">
        <v>121</v>
      </c>
    </row>
    <row r="8" spans="2:5" ht="25.5">
      <c r="B8" s="44" t="s">
        <v>38</v>
      </c>
      <c r="C8" s="42" t="s">
        <v>62</v>
      </c>
      <c r="D8" s="43" t="s">
        <v>258</v>
      </c>
      <c r="E8" s="40" t="s">
        <v>120</v>
      </c>
    </row>
    <row r="9" spans="2:5" ht="12.75">
      <c r="B9" s="45" t="s">
        <v>56</v>
      </c>
      <c r="C9" s="42" t="s">
        <v>251</v>
      </c>
      <c r="D9" s="43" t="s">
        <v>123</v>
      </c>
      <c r="E9" s="55" t="s">
        <v>122</v>
      </c>
    </row>
    <row r="10" spans="2:5" ht="12.75">
      <c r="B10" s="44" t="s">
        <v>58</v>
      </c>
      <c r="C10" s="42" t="s">
        <v>59</v>
      </c>
      <c r="D10" s="43" t="s">
        <v>108</v>
      </c>
      <c r="E10" s="40" t="s">
        <v>109</v>
      </c>
    </row>
    <row r="11" spans="2:5" ht="33" customHeight="1">
      <c r="B11" s="45" t="s">
        <v>31</v>
      </c>
      <c r="C11" s="42" t="s">
        <v>42</v>
      </c>
      <c r="D11" s="43" t="s">
        <v>112</v>
      </c>
      <c r="E11" s="40" t="s">
        <v>115</v>
      </c>
    </row>
    <row r="12" spans="2:5" ht="12.75">
      <c r="B12" s="45" t="s">
        <v>35</v>
      </c>
      <c r="C12" s="42" t="s">
        <v>54</v>
      </c>
      <c r="D12" s="43"/>
      <c r="E12" s="43"/>
    </row>
    <row r="13" spans="2:5" ht="12.75">
      <c r="B13" s="45" t="s">
        <v>45</v>
      </c>
      <c r="C13" s="46" t="s">
        <v>46</v>
      </c>
      <c r="D13" s="43" t="s">
        <v>47</v>
      </c>
      <c r="E13" s="40" t="s">
        <v>106</v>
      </c>
    </row>
    <row r="14" spans="2:5" ht="12.75">
      <c r="B14" s="45" t="s">
        <v>72</v>
      </c>
      <c r="C14" s="46" t="s">
        <v>55</v>
      </c>
      <c r="D14" s="43"/>
      <c r="E14" s="47"/>
    </row>
    <row r="15" spans="2:5" ht="12.75">
      <c r="B15" s="45" t="s">
        <v>28</v>
      </c>
      <c r="C15" s="42" t="s">
        <v>40</v>
      </c>
      <c r="D15" s="43" t="s">
        <v>41</v>
      </c>
      <c r="E15" s="48" t="s">
        <v>119</v>
      </c>
    </row>
    <row r="16" spans="2:5" ht="12.75">
      <c r="B16" s="44" t="s">
        <v>60</v>
      </c>
      <c r="C16" s="42" t="s">
        <v>252</v>
      </c>
      <c r="D16" s="43" t="s">
        <v>259</v>
      </c>
      <c r="E16" s="56" t="s">
        <v>124</v>
      </c>
    </row>
    <row r="17" spans="2:5" ht="12.75">
      <c r="B17" s="41" t="s">
        <v>27</v>
      </c>
      <c r="C17" s="46" t="s">
        <v>67</v>
      </c>
      <c r="D17" s="43" t="s">
        <v>53</v>
      </c>
      <c r="E17" s="40" t="s">
        <v>141</v>
      </c>
    </row>
    <row r="18" spans="2:5" ht="38.25">
      <c r="B18" s="45" t="s">
        <v>33</v>
      </c>
      <c r="C18" s="42" t="s">
        <v>253</v>
      </c>
      <c r="D18" s="43" t="s">
        <v>260</v>
      </c>
      <c r="E18" s="40" t="s">
        <v>116</v>
      </c>
    </row>
    <row r="19" spans="2:5" ht="25.5">
      <c r="B19" s="45" t="s">
        <v>29</v>
      </c>
      <c r="C19" s="46" t="s">
        <v>254</v>
      </c>
      <c r="D19" s="43" t="s">
        <v>142</v>
      </c>
      <c r="E19" s="40" t="s">
        <v>143</v>
      </c>
    </row>
    <row r="20" spans="2:5" ht="12.75">
      <c r="B20" s="45" t="s">
        <v>34</v>
      </c>
      <c r="C20" s="42" t="s">
        <v>57</v>
      </c>
      <c r="D20" s="43"/>
      <c r="E20" s="43"/>
    </row>
    <row r="21" spans="2:5" ht="12.75">
      <c r="B21" s="44" t="s">
        <v>51</v>
      </c>
      <c r="C21" s="42" t="s">
        <v>263</v>
      </c>
      <c r="D21" s="43" t="s">
        <v>52</v>
      </c>
      <c r="E21" s="40" t="s">
        <v>105</v>
      </c>
    </row>
    <row r="22" spans="2:5" ht="12.75">
      <c r="B22" s="45" t="s">
        <v>32</v>
      </c>
      <c r="C22" s="42" t="s">
        <v>255</v>
      </c>
      <c r="D22" s="43"/>
      <c r="E22" s="43"/>
    </row>
    <row r="23" spans="2:5" ht="12.75">
      <c r="B23" s="45" t="s">
        <v>30</v>
      </c>
      <c r="C23" s="42" t="s">
        <v>256</v>
      </c>
      <c r="D23" s="43"/>
      <c r="E23" s="43"/>
    </row>
    <row r="24" spans="2:5" ht="12.75">
      <c r="B24" s="44" t="s">
        <v>48</v>
      </c>
      <c r="C24" s="42" t="s">
        <v>49</v>
      </c>
      <c r="D24" s="43" t="s">
        <v>50</v>
      </c>
      <c r="E24" s="40" t="s">
        <v>107</v>
      </c>
    </row>
    <row r="25" spans="2:5" ht="12.75">
      <c r="B25" s="44" t="s">
        <v>96</v>
      </c>
      <c r="C25" s="42" t="s">
        <v>97</v>
      </c>
      <c r="D25" s="43" t="s">
        <v>110</v>
      </c>
      <c r="E25" s="40" t="s">
        <v>111</v>
      </c>
    </row>
    <row r="26" spans="2:5" ht="76.5">
      <c r="B26" s="45" t="s">
        <v>37</v>
      </c>
      <c r="C26" s="42" t="s">
        <v>43</v>
      </c>
      <c r="D26" s="43" t="s">
        <v>261</v>
      </c>
      <c r="E26" s="40" t="s">
        <v>114</v>
      </c>
    </row>
    <row r="27" spans="2:5" ht="25.5">
      <c r="B27" s="44" t="s">
        <v>44</v>
      </c>
      <c r="C27" s="42" t="s">
        <v>118</v>
      </c>
      <c r="D27" s="43" t="s">
        <v>144</v>
      </c>
      <c r="E27" s="43" t="s">
        <v>113</v>
      </c>
    </row>
  </sheetData>
  <sheetProtection/>
  <mergeCells count="1">
    <mergeCell ref="B4:E4"/>
  </mergeCells>
  <hyperlinks>
    <hyperlink ref="E21" r:id="rId1" display="joneshards@missouri.edu"/>
    <hyperlink ref="E11" r:id="rId2" display="dkuck@compasshn.org; sovertonAcompasshn.org"/>
    <hyperlink ref="E17" r:id="rId3" display="peggy.bowles@lpha.mo.gov"/>
    <hyperlink ref="E26" r:id="rId4" display="thoward@clintoncardinals.org"/>
    <hyperlink ref="E13" r:id="rId5" display="mark@clintonmo.com "/>
    <hyperlink ref="E24" r:id="rId6" display="ejenkins@compasshn.org"/>
    <hyperlink ref="E19" r:id="rId7" display="c.nepple@clintonmopd.com"/>
    <hyperlink ref="E10" r:id="rId8" display="twoirhaye@sfccmo.edu"/>
    <hyperlink ref="E25" r:id="rId9" display="director@clintonsamaritancenter.com"/>
    <hyperlink ref="E7" r:id="rId10" display="mark@clintonmo.com "/>
    <hyperlink ref="E18" r:id="rId11" display="sgarman@kaysinger.com"/>
    <hyperlink ref="E15" r:id="rId12" display="cthompson@gvmh.org"/>
    <hyperlink ref="E8" r:id="rId13" display="cmaggi@cityofclintonmo.com "/>
    <hyperlink ref="E9" r:id="rId14" display="mailto:office@clintonumc.net"/>
  </hyperlinks>
  <printOptions/>
  <pageMargins left="0.7" right="0.7" top="0.75" bottom="0.75" header="0.3" footer="0.3"/>
  <pageSetup horizontalDpi="600" verticalDpi="600" orientation="landscape" scale="85" r:id="rId1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Carollo</dc:creator>
  <cp:keywords/>
  <dc:description/>
  <cp:lastModifiedBy>Lea A. Studer</cp:lastModifiedBy>
  <cp:lastPrinted>2022-04-14T13:58:07Z</cp:lastPrinted>
  <dcterms:created xsi:type="dcterms:W3CDTF">2012-02-23T05:38:30Z</dcterms:created>
  <dcterms:modified xsi:type="dcterms:W3CDTF">2022-04-25T19:46:27Z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